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95" windowWidth="10695" windowHeight="10470" tabRatio="653" firstSheet="1" activeTab="5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definedNames>
    <definedName name="_xlnm.Print_Area" localSheetId="0">'Índice'!$B$1:$B$19</definedName>
    <definedName name="_xlnm.Print_Area" localSheetId="1">'Tab 1'!$B$1:$K$21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4">'Tab 14'!$B$1:$M$55</definedName>
    <definedName name="_xlnm.Print_Area" localSheetId="15">'Tab 15'!$B$1:$M$46</definedName>
    <definedName name="_xlnm.Print_Area" localSheetId="16">'Tab 16'!$B$1:$M$46</definedName>
    <definedName name="_xlnm.Print_Area" localSheetId="17">'Tab 17'!$B$1:$AB$24</definedName>
    <definedName name="_xlnm.Print_Area" localSheetId="2">'Tab 2'!$B$1:$K$21</definedName>
    <definedName name="_xlnm.Print_Area" localSheetId="3">'Tab 3'!$A$1:$H$21</definedName>
    <definedName name="_xlnm.Print_Area" localSheetId="4">'Tab 4'!$A$1:$H$33</definedName>
    <definedName name="_xlnm.Print_Area" localSheetId="5">'Tab 5'!$B$1:$K$24</definedName>
    <definedName name="_xlnm.Print_Area" localSheetId="6">'Tab 6'!$B$1:$O$23</definedName>
    <definedName name="_xlnm.Print_Area" localSheetId="7">'Tab 7'!$B$1:$O$23</definedName>
    <definedName name="_xlnm.Print_Area" localSheetId="8">'Tab 8'!$A$1:$H$40</definedName>
    <definedName name="_xlnm.Print_Area" localSheetId="9">'Tab 9'!$A$1:$L$49</definedName>
  </definedNames>
  <calcPr calcMode="manual" fullCalcOnLoad="1"/>
</workbook>
</file>

<file path=xl/sharedStrings.xml><?xml version="1.0" encoding="utf-8"?>
<sst xmlns="http://schemas.openxmlformats.org/spreadsheetml/2006/main" count="1374" uniqueCount="292">
  <si>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</si>
  <si>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</si>
  <si>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</si>
  <si>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</si>
  <si>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</si>
  <si>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</si>
  <si>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</si>
  <si>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</si>
  <si>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</si>
  <si>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</si>
  <si>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</si>
  <si>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</si>
  <si>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</si>
  <si>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</si>
  <si>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</si>
  <si>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</si>
  <si>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</si>
  <si>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</si>
  <si>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</si>
  <si>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</si>
  <si>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</si>
  <si>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</si>
  <si>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</si>
  <si>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</si>
  <si>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</si>
  <si>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</si>
  <si>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</si>
  <si>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</si>
  <si>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</si>
  <si>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</si>
  <si>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</si>
  <si>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</si>
  <si>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</si>
  <si>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</si>
  <si>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</si>
  <si>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</si>
  <si>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</si>
  <si>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</si>
  <si>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</si>
  <si>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</si>
  <si>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</si>
  <si>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</si>
  <si>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</si>
  <si>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</si>
  <si>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</si>
  <si>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</si>
  <si>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</si>
  <si>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</si>
  <si>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</si>
  <si>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</si>
  <si>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</si>
  <si>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</si>
  <si>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</si>
  <si>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</si>
  <si>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</si>
  <si>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</si>
  <si>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</si>
  <si>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</si>
  <si>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</si>
  <si>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</si>
  <si>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</si>
  <si>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</si>
  <si>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</si>
  <si>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TABELA I.9</t>
  </si>
  <si>
    <t>PIB TRIMESTRAL SEM AJUSTE SAZONAL - ÓTICA DA DEMANDA</t>
  </si>
  <si>
    <t>Formação bruta de capital</t>
  </si>
  <si>
    <t>PIB TRIMESTRAL COM AJUSTE SAZONAL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</si>
  <si>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</si>
  <si>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</si>
  <si>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</si>
  <si>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</si>
  <si>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</si>
  <si>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</si>
  <si>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</si>
  <si>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</si>
  <si>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</si>
  <si>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</si>
  <si>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</si>
  <si>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</si>
  <si>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</si>
  <si>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</si>
  <si>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</si>
  <si>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</si>
  <si>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</si>
  <si>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</si>
  <si>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</si>
  <si>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</si>
  <si>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</si>
  <si>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</si>
  <si>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</si>
  <si>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</si>
  <si>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</si>
  <si>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</si>
  <si>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</si>
  <si>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</si>
  <si>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</si>
  <si>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</si>
  <si>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</si>
  <si>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</si>
  <si>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</si>
  <si>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PIB: ÓTICA DA OFERTA</t>
  </si>
  <si>
    <t>PIB: ÓTICA DA DEMANDA</t>
  </si>
  <si>
    <t>Consumo</t>
  </si>
  <si>
    <t>[valores correntes (R$ milhões)]</t>
  </si>
  <si>
    <t>Consumo das famílias (J)</t>
  </si>
  <si>
    <t>Consumo do governo (K)</t>
  </si>
  <si>
    <r>
      <t>Base fixa original</t>
    </r>
    <r>
      <rPr>
        <vertAlign val="superscript"/>
        <sz val="8"/>
        <rFont val="Arial"/>
        <family val="2"/>
      </rPr>
      <t>a</t>
    </r>
  </si>
  <si>
    <t>(%)</t>
  </si>
  <si>
    <t>(%)  dessaz.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</si>
  <si>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</si>
  <si>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</si>
  <si>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</si>
  <si>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</si>
  <si>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</si>
  <si>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</si>
  <si>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</si>
  <si>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</si>
  <si>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</si>
  <si>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</si>
  <si>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(Em % do PIB)</t>
  </si>
  <si>
    <t>(Acumulado em quatro trimestres,  em R$ milhões)</t>
  </si>
  <si>
    <t>(Acumulado em quatro trimestres, em % do PIB)</t>
  </si>
  <si>
    <t>Fluxo de Veículos Pesados</t>
  </si>
  <si>
    <t>Total 2005</t>
  </si>
  <si>
    <t>Total 2006</t>
  </si>
  <si>
    <t>Total 2007</t>
  </si>
  <si>
    <t>Transformação</t>
  </si>
  <si>
    <t>Total 2008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</si>
  <si>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</si>
  <si>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</si>
  <si>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</si>
  <si>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</si>
  <si>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</si>
  <si>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</si>
  <si>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</si>
  <si>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</si>
  <si>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</si>
  <si>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</si>
  <si>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</si>
  <si>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</si>
  <si>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</si>
  <si>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</si>
  <si>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</si>
  <si>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</si>
  <si>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</si>
  <si>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</si>
  <si>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</si>
  <si>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</si>
  <si>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</si>
  <si>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</si>
  <si>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</si>
  <si>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</si>
  <si>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</si>
  <si>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</si>
  <si>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</si>
  <si>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</si>
  <si>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</si>
  <si>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</si>
  <si>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</si>
  <si>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</si>
  <si>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</si>
  <si>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</si>
  <si>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</si>
  <si>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</si>
  <si>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</si>
  <si>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UCI (FGV)</t>
  </si>
  <si>
    <t>ATIVIDADE E INDÚSTRIA: PRODUÇÃO, VENDAS E UTILIZAÇÃO DE CAPACIDADE</t>
  </si>
  <si>
    <t>2011.1</t>
  </si>
  <si>
    <t>2011.2</t>
  </si>
  <si>
    <t>2011.3</t>
  </si>
  <si>
    <t>Total 2011</t>
  </si>
  <si>
    <t>2011.4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</si>
  <si>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</si>
  <si>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</si>
  <si>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</si>
  <si>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</si>
  <si>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</si>
  <si>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</si>
  <si>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</si>
  <si>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</si>
  <si>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Quantum de Intermediários importado</t>
  </si>
  <si>
    <t>Fonte: IBGE. Elaboração Ipea/Dimac/Gecon.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</si>
  <si>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</si>
  <si>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</si>
  <si>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</si>
  <si>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</si>
  <si>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</si>
  <si>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Fontes: BCB, IBGE, CNI e FGV. Elaboração: Ipea/Dimac/Gecon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</si>
  <si>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</si>
  <si>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</si>
  <si>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</si>
  <si>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</si>
  <si>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</si>
  <si>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</si>
  <si>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</si>
  <si>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</si>
  <si>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</si>
  <si>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</si>
  <si>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</si>
  <si>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</si>
  <si>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</si>
  <si>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</si>
  <si>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</si>
  <si>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</si>
  <si>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</si>
  <si>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</si>
  <si>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</si>
  <si>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</si>
  <si>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</si>
  <si>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</si>
  <si>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Total 2001</t>
  </si>
  <si>
    <t>Total 2002</t>
  </si>
  <si>
    <t>Total 2003</t>
  </si>
  <si>
    <t>Total 2012</t>
  </si>
  <si>
    <t>[séries encadeadas (base: média de 2002 = 100)]</t>
  </si>
  <si>
    <t>Estoques</t>
  </si>
  <si>
    <t>Fontes: FUNCEX, IBS, ABCR, ABPO, ANFAVEA, ONSe FGV. Elaboração Ipea/Dimac/Gecon.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</si>
  <si>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</si>
  <si>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</si>
  <si>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</si>
  <si>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</si>
  <si>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</si>
  <si>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</si>
  <si>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</si>
  <si>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</si>
  <si>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</si>
  <si>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</si>
  <si>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</si>
  <si>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</si>
  <si>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</si>
  <si>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</si>
  <si>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</si>
  <si>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</si>
  <si>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</si>
  <si>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</si>
  <si>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</si>
  <si>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</si>
  <si>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</si>
  <si>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</si>
  <si>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</si>
  <si>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</si>
  <si>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</si>
  <si>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</si>
  <si>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</si>
  <si>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</si>
  <si>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</si>
  <si>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</si>
  <si>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</si>
  <si>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</si>
  <si>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</si>
  <si>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</si>
  <si>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Fonte: IBGE. Elaboração: Ipea/Dimac/Gecon.</t>
  </si>
  <si>
    <t>2013.1</t>
  </si>
  <si>
    <t>2013.2</t>
  </si>
  <si>
    <t>2013.3</t>
  </si>
  <si>
    <t>Total 2013</t>
  </si>
  <si>
    <t>2013.4</t>
  </si>
  <si>
    <t>Obs.: Séries dessazonalizadas pelo Ipea utilizando o método X12 ARIMA através do programa Demetra.</t>
  </si>
  <si>
    <t>2014.1</t>
  </si>
  <si>
    <t>[séries encadeadas (base: média de 2012 = 100)]</t>
  </si>
  <si>
    <t>(base: média de 2012 = 100)</t>
  </si>
  <si>
    <r>
      <t xml:space="preserve">b </t>
    </r>
    <r>
      <rPr>
        <sz val="8"/>
        <rFont val="Arial"/>
        <family val="2"/>
      </rPr>
      <t>Base: média de 2011 = 100</t>
    </r>
  </si>
  <si>
    <r>
      <t xml:space="preserve">a </t>
    </r>
    <r>
      <rPr>
        <sz val="8"/>
        <rFont val="Arial"/>
        <family val="2"/>
      </rPr>
      <t>Base: média de 2012 = 100</t>
    </r>
  </si>
  <si>
    <t>Contra o mês anterior</t>
  </si>
  <si>
    <t>contra o mesmo mês do ano anterior</t>
  </si>
  <si>
    <t>2014.2</t>
  </si>
  <si>
    <t>2014.3</t>
  </si>
  <si>
    <t>2014.4</t>
  </si>
  <si>
    <t>Total 2014</t>
  </si>
  <si>
    <t>Eletricidade</t>
  </si>
  <si>
    <t>Fonte: IBGE - Sistema de Contas Nacionais Trimestrais Referência 2010. Elaboração: Ipea/Dimac/Gecon.</t>
  </si>
  <si>
    <t>Fonte: IBGE - Sistema de Contas Nacionais Trimestrais Referência 2010 Elaboração: Ipea/Dimac/Gecon.</t>
  </si>
  <si>
    <t>14. Financiamento da Formação Bruta de Capital (valor corrente por trimestre)</t>
  </si>
  <si>
    <t>15. Financiamento da Formação Bruta de Capital (em % do PIB)</t>
  </si>
  <si>
    <t>16. Financiamento da Formação Bruta de Capital (valor corrente em 4 trimestres)</t>
  </si>
  <si>
    <t>17. Investimento e Poupança</t>
  </si>
  <si>
    <t>abril</t>
  </si>
  <si>
    <t>maio</t>
  </si>
  <si>
    <t/>
  </si>
  <si>
    <t>2015.1</t>
  </si>
  <si>
    <t>junho</t>
  </si>
  <si>
    <t>julho</t>
  </si>
  <si>
    <t>2015.2</t>
  </si>
  <si>
    <t>Out.15/Set.15</t>
  </si>
  <si>
    <t>Out 15/Out 14</t>
  </si>
  <si>
    <t>agosto</t>
  </si>
  <si>
    <t>setembro</t>
  </si>
  <si>
    <t>outubro</t>
  </si>
  <si>
    <t>Out.15/Out.14</t>
  </si>
  <si>
    <t>2015.3</t>
  </si>
  <si>
    <t>I. ATIVIDADE ECONÔMICA                                                      Carta de Conjuntura | Dez 2015</t>
  </si>
  <si>
    <t>Carta de Conjuntura | Dez-2015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</si>
</sst>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0_)"/>
    <numFmt numFmtId="180" formatCode="mmmm"/>
    <numFmt numFmtId="181" formatCode="0.00000000"/>
    <numFmt numFmtId="182" formatCode="#,##0.0"/>
    <numFmt numFmtId="183" formatCode="mmm/yyyy"/>
    <numFmt numFmtId="184" formatCode="0.E+0000"/>
    <numFmt numFmtId="185" formatCode="0.E+00"/>
    <numFmt numFmtId="186" formatCode="[$-416]dddd\,\ d&quot; de &quot;mmmm&quot; de &quot;yyyy"/>
    <numFmt numFmtId="187" formatCode="#,##0.0000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_(* #,##0.0_);_(* \(#,##0.0\);_(* &quot;-&quot;??_);_(@_)"/>
    <numFmt numFmtId="194" formatCode="_(* #,##0_);_(* \(#,##0\);_(* &quot;-&quot;??_);_(@_)"/>
    <numFmt numFmtId="195" formatCode="&quot;Sim&quot;;&quot;Sim&quot;;&quot;Não&quot;"/>
    <numFmt numFmtId="196" formatCode="&quot;Verdadeiro&quot;;&quot;Verdadeiro&quot;;&quot;Falso&quot;"/>
    <numFmt numFmtId="197" formatCode="&quot;Ativado&quot;;&quot;Ativado&quot;;&quot;Desativado&quot;"/>
    <numFmt numFmtId="198" formatCode="[$€-2]\ #,##0.00_);[Red]\([$€-2]\ #,##0.00\)"/>
    <numFmt numFmtId="199" formatCode="_([$€-2]* #,##0.00_);_([$€-2]* \(#,##0.00\);_([$€-2]* &quot;-&quot;??_)"/>
  </numFmts>
  <fonts count="41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19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9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6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30" borderId="0" xfId="0" applyFont="1" applyFill="1" applyAlignment="1">
      <alignment horizontal="left"/>
    </xf>
    <xf numFmtId="0" fontId="2" fillId="0" borderId="0" xfId="52" applyFont="1" applyAlignment="1">
      <alignment horizontal="center"/>
      <protection/>
    </xf>
    <xf numFmtId="0" fontId="2" fillId="30" borderId="0" xfId="0" applyFont="1" applyFill="1" applyAlignment="1">
      <alignment horizontal="center"/>
    </xf>
    <xf numFmtId="0" fontId="2" fillId="30" borderId="0" xfId="0" applyFont="1" applyFill="1" applyBorder="1" applyAlignment="1">
      <alignment/>
    </xf>
    <xf numFmtId="0" fontId="3" fillId="30" borderId="0" xfId="0" applyFont="1" applyFill="1" applyAlignment="1">
      <alignment horizontal="center"/>
    </xf>
    <xf numFmtId="0" fontId="3" fillId="30" borderId="0" xfId="0" applyFont="1" applyFill="1" applyBorder="1" applyAlignment="1">
      <alignment/>
    </xf>
    <xf numFmtId="0" fontId="2" fillId="0" borderId="0" xfId="52" applyFont="1" applyBorder="1">
      <alignment/>
      <protection/>
    </xf>
    <xf numFmtId="0" fontId="2" fillId="30" borderId="0" xfId="0" applyFont="1" applyFill="1" applyBorder="1" applyAlignment="1">
      <alignment horizontal="left"/>
    </xf>
    <xf numFmtId="0" fontId="2" fillId="0" borderId="0" xfId="52" applyFont="1" applyBorder="1" applyAlignment="1">
      <alignment horizontal="center"/>
      <protection/>
    </xf>
    <xf numFmtId="0" fontId="2" fillId="30" borderId="0" xfId="0" applyFont="1" applyFill="1" applyBorder="1" applyAlignment="1">
      <alignment horizontal="center"/>
    </xf>
    <xf numFmtId="0" fontId="2" fillId="0" borderId="10" xfId="52" applyFont="1" applyBorder="1">
      <alignment/>
      <protection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180" fontId="2" fillId="3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80" fontId="2" fillId="30" borderId="11" xfId="0" applyNumberFormat="1" applyFont="1" applyFill="1" applyBorder="1" applyAlignment="1">
      <alignment horizontal="left"/>
    </xf>
    <xf numFmtId="0" fontId="4" fillId="30" borderId="0" xfId="0" applyFont="1" applyFill="1" applyBorder="1" applyAlignment="1" applyProtection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30" borderId="0" xfId="0" applyFont="1" applyFill="1" applyAlignment="1">
      <alignment horizontal="left"/>
    </xf>
    <xf numFmtId="0" fontId="2" fillId="30" borderId="0" xfId="0" applyFont="1" applyFill="1" applyAlignment="1">
      <alignment/>
    </xf>
    <xf numFmtId="0" fontId="2" fillId="30" borderId="0" xfId="0" applyNumberFormat="1" applyFont="1" applyFill="1" applyBorder="1" applyAlignment="1">
      <alignment horizontal="left"/>
    </xf>
    <xf numFmtId="2" fontId="2" fillId="30" borderId="0" xfId="0" applyNumberFormat="1" applyFont="1" applyFill="1" applyBorder="1" applyAlignment="1">
      <alignment/>
    </xf>
    <xf numFmtId="0" fontId="2" fillId="30" borderId="11" xfId="0" applyFont="1" applyFill="1" applyBorder="1" applyAlignment="1">
      <alignment/>
    </xf>
    <xf numFmtId="0" fontId="2" fillId="30" borderId="0" xfId="0" applyFont="1" applyFill="1" applyBorder="1" applyAlignment="1" quotePrefix="1">
      <alignment horizontal="left"/>
    </xf>
    <xf numFmtId="2" fontId="2" fillId="30" borderId="0" xfId="0" applyNumberFormat="1" applyFont="1" applyFill="1" applyBorder="1" applyAlignment="1">
      <alignment horizontal="center"/>
    </xf>
    <xf numFmtId="0" fontId="3" fillId="30" borderId="0" xfId="0" applyFont="1" applyFill="1" applyBorder="1" applyAlignment="1">
      <alignment horizontal="left"/>
    </xf>
    <xf numFmtId="0" fontId="2" fillId="30" borderId="0" xfId="0" applyFont="1" applyFill="1" applyBorder="1" applyAlignment="1">
      <alignment horizontal="right" vertical="center" wrapText="1"/>
    </xf>
    <xf numFmtId="0" fontId="5" fillId="30" borderId="0" xfId="0" applyFont="1" applyFill="1" applyBorder="1" applyAlignment="1">
      <alignment/>
    </xf>
    <xf numFmtId="0" fontId="3" fillId="30" borderId="0" xfId="0" applyFont="1" applyFill="1" applyBorder="1" applyAlignment="1" quotePrefix="1">
      <alignment horizontal="left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left"/>
    </xf>
    <xf numFmtId="0" fontId="2" fillId="30" borderId="0" xfId="0" applyFont="1" applyFill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3" fontId="2" fillId="30" borderId="0" xfId="0" applyNumberFormat="1" applyFont="1" applyFill="1" applyBorder="1" applyAlignment="1">
      <alignment/>
    </xf>
    <xf numFmtId="3" fontId="2" fillId="30" borderId="14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left"/>
    </xf>
    <xf numFmtId="0" fontId="2" fillId="30" borderId="14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Border="1" applyAlignment="1">
      <alignment horizontal="center" vertical="center"/>
    </xf>
    <xf numFmtId="4" fontId="2" fillId="30" borderId="0" xfId="0" applyNumberFormat="1" applyFont="1" applyFill="1" applyBorder="1" applyAlignment="1">
      <alignment/>
    </xf>
    <xf numFmtId="4" fontId="2" fillId="30" borderId="11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/>
    </xf>
    <xf numFmtId="17" fontId="2" fillId="30" borderId="0" xfId="0" applyNumberFormat="1" applyFont="1" applyFill="1" applyBorder="1" applyAlignment="1">
      <alignment horizontal="left"/>
    </xf>
    <xf numFmtId="179" fontId="2" fillId="30" borderId="0" xfId="0" applyNumberFormat="1" applyFont="1" applyFill="1" applyBorder="1" applyAlignment="1" applyProtection="1">
      <alignment horizontal="center"/>
      <protection/>
    </xf>
    <xf numFmtId="179" fontId="2" fillId="3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30" borderId="0" xfId="0" applyFont="1" applyFill="1" applyBorder="1" applyAlignment="1">
      <alignment horizontal="right"/>
    </xf>
    <xf numFmtId="0" fontId="2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9" fillId="30" borderId="0" xfId="0" applyFont="1" applyFill="1" applyAlignment="1">
      <alignment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/>
    </xf>
    <xf numFmtId="0" fontId="2" fillId="3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6" fillId="30" borderId="0" xfId="45" applyFill="1" applyAlignment="1" applyProtection="1">
      <alignment/>
      <protection/>
    </xf>
    <xf numFmtId="0" fontId="2" fillId="3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3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0" xfId="0" applyFont="1" applyFill="1" applyAlignment="1">
      <alignment/>
    </xf>
    <xf numFmtId="2" fontId="2" fillId="30" borderId="0" xfId="0" applyNumberFormat="1" applyFont="1" applyFill="1" applyAlignment="1">
      <alignment/>
    </xf>
    <xf numFmtId="2" fontId="2" fillId="30" borderId="12" xfId="0" applyNumberFormat="1" applyFont="1" applyFill="1" applyBorder="1" applyAlignment="1">
      <alignment horizontal="center" wrapText="1"/>
    </xf>
    <xf numFmtId="0" fontId="2" fillId="30" borderId="14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0" borderId="0" xfId="0" applyNumberFormat="1" applyFont="1" applyFill="1" applyBorder="1" applyAlignment="1">
      <alignment horizontal="right" vertical="center" wrapText="1"/>
    </xf>
    <xf numFmtId="2" fontId="2" fillId="30" borderId="11" xfId="0" applyNumberFormat="1" applyFont="1" applyFill="1" applyBorder="1" applyAlignment="1">
      <alignment horizontal="center"/>
    </xf>
    <xf numFmtId="0" fontId="2" fillId="30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2" fillId="3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30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30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8" fillId="30" borderId="0" xfId="0" applyFont="1" applyFill="1" applyAlignment="1">
      <alignment horizontal="left"/>
    </xf>
    <xf numFmtId="0" fontId="8" fillId="30" borderId="0" xfId="0" applyFont="1" applyFill="1" applyBorder="1" applyAlignment="1">
      <alignment horizontal="right"/>
    </xf>
    <xf numFmtId="0" fontId="2" fillId="3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52" applyFont="1" applyBorder="1">
      <alignment/>
      <protection/>
    </xf>
    <xf numFmtId="2" fontId="2" fillId="30" borderId="0" xfId="0" applyNumberFormat="1" applyFont="1" applyFill="1" applyAlignment="1">
      <alignment/>
    </xf>
    <xf numFmtId="183" fontId="2" fillId="30" borderId="0" xfId="0" applyNumberFormat="1" applyFont="1" applyFill="1" applyAlignment="1">
      <alignment/>
    </xf>
    <xf numFmtId="4" fontId="2" fillId="30" borderId="0" xfId="0" applyNumberFormat="1" applyFont="1" applyFill="1" applyBorder="1" applyAlignment="1">
      <alignment horizontal="center"/>
    </xf>
    <xf numFmtId="3" fontId="2" fillId="30" borderId="0" xfId="0" applyNumberFormat="1" applyFont="1" applyFill="1" applyBorder="1" applyAlignment="1">
      <alignment horizontal="center"/>
    </xf>
    <xf numFmtId="3" fontId="8" fillId="30" borderId="0" xfId="0" applyNumberFormat="1" applyFont="1" applyFill="1" applyAlignment="1" applyProtection="1">
      <alignment horizontal="center" vertical="center"/>
      <protection/>
    </xf>
    <xf numFmtId="0" fontId="3" fillId="30" borderId="0" xfId="0" applyFont="1" applyFill="1" applyAlignment="1">
      <alignment/>
    </xf>
    <xf numFmtId="0" fontId="2" fillId="30" borderId="10" xfId="0" applyFont="1" applyFill="1" applyBorder="1" applyAlignment="1" quotePrefix="1">
      <alignment horizontal="center" vertical="center" wrapText="1"/>
    </xf>
    <xf numFmtId="2" fontId="2" fillId="30" borderId="10" xfId="0" applyNumberFormat="1" applyFont="1" applyFill="1" applyBorder="1" applyAlignment="1" quotePrefix="1">
      <alignment horizontal="center" vertical="center" wrapText="1"/>
    </xf>
    <xf numFmtId="183" fontId="2" fillId="30" borderId="0" xfId="0" applyNumberFormat="1" applyFont="1" applyFill="1" applyAlignment="1">
      <alignment horizontal="center" vertical="center" wrapText="1"/>
    </xf>
    <xf numFmtId="178" fontId="2" fillId="30" borderId="0" xfId="0" applyNumberFormat="1" applyFont="1" applyFill="1" applyBorder="1" applyAlignment="1">
      <alignment horizontal="center" vertical="center"/>
    </xf>
    <xf numFmtId="182" fontId="2" fillId="30" borderId="0" xfId="0" applyNumberFormat="1" applyFont="1" applyFill="1" applyBorder="1" applyAlignment="1">
      <alignment horizontal="center"/>
    </xf>
    <xf numFmtId="183" fontId="2" fillId="30" borderId="0" xfId="0" applyNumberFormat="1" applyFont="1" applyFill="1" applyBorder="1" applyAlignment="1">
      <alignment/>
    </xf>
    <xf numFmtId="0" fontId="2" fillId="30" borderId="0" xfId="0" applyNumberFormat="1" applyFont="1" applyFill="1" applyAlignment="1">
      <alignment horizontal="left"/>
    </xf>
    <xf numFmtId="178" fontId="2" fillId="30" borderId="11" xfId="0" applyNumberFormat="1" applyFont="1" applyFill="1" applyBorder="1" applyAlignment="1">
      <alignment horizontal="center" vertical="center"/>
    </xf>
    <xf numFmtId="182" fontId="2" fillId="30" borderId="11" xfId="0" applyNumberFormat="1" applyFont="1" applyFill="1" applyBorder="1" applyAlignment="1">
      <alignment horizontal="center"/>
    </xf>
    <xf numFmtId="0" fontId="2" fillId="30" borderId="11" xfId="0" applyNumberFormat="1" applyFont="1" applyFill="1" applyBorder="1" applyAlignment="1">
      <alignment horizontal="left"/>
    </xf>
    <xf numFmtId="178" fontId="2" fillId="0" borderId="11" xfId="52" applyNumberFormat="1" applyFont="1" applyFill="1" applyBorder="1" applyAlignment="1">
      <alignment horizontal="center"/>
      <protection/>
    </xf>
    <xf numFmtId="188" fontId="2" fillId="0" borderId="11" xfId="54" applyNumberFormat="1" applyFont="1" applyFill="1" applyBorder="1" applyAlignment="1">
      <alignment horizontal="center"/>
    </xf>
    <xf numFmtId="2" fontId="2" fillId="30" borderId="15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30" borderId="13" xfId="0" applyNumberFormat="1" applyFont="1" applyFill="1" applyBorder="1" applyAlignment="1">
      <alignment horizontal="right" vertical="center" wrapText="1"/>
    </xf>
    <xf numFmtId="3" fontId="2" fillId="30" borderId="11" xfId="0" applyNumberFormat="1" applyFont="1" applyFill="1" applyBorder="1" applyAlignment="1">
      <alignment horizontal="right" vertical="center" wrapText="1"/>
    </xf>
    <xf numFmtId="4" fontId="2" fillId="3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8" fontId="2" fillId="0" borderId="0" xfId="52" applyNumberFormat="1" applyFont="1" applyFill="1" applyBorder="1" applyAlignment="1">
      <alignment horizontal="center"/>
      <protection/>
    </xf>
    <xf numFmtId="180" fontId="2" fillId="30" borderId="12" xfId="0" applyNumberFormat="1" applyFont="1" applyFill="1" applyBorder="1" applyAlignment="1">
      <alignment horizontal="left"/>
    </xf>
    <xf numFmtId="178" fontId="2" fillId="30" borderId="12" xfId="0" applyNumberFormat="1" applyFont="1" applyFill="1" applyBorder="1" applyAlignment="1">
      <alignment horizontal="center" vertical="center"/>
    </xf>
    <xf numFmtId="2" fontId="2" fillId="30" borderId="12" xfId="0" applyNumberFormat="1" applyFont="1" applyFill="1" applyBorder="1" applyAlignment="1">
      <alignment horizontal="center"/>
    </xf>
    <xf numFmtId="0" fontId="2" fillId="30" borderId="12" xfId="0" applyFont="1" applyFill="1" applyBorder="1" applyAlignment="1">
      <alignment horizontal="left" wrapText="1"/>
    </xf>
    <xf numFmtId="2" fontId="2" fillId="0" borderId="0" xfId="52" applyNumberFormat="1" applyFont="1" applyBorder="1">
      <alignment/>
      <protection/>
    </xf>
    <xf numFmtId="3" fontId="2" fillId="30" borderId="0" xfId="0" applyNumberFormat="1" applyFont="1" applyFill="1" applyBorder="1" applyAlignment="1">
      <alignment vertical="center" wrapText="1"/>
    </xf>
    <xf numFmtId="3" fontId="2" fillId="30" borderId="11" xfId="0" applyNumberFormat="1" applyFont="1" applyFill="1" applyBorder="1" applyAlignment="1">
      <alignment vertical="center" wrapText="1"/>
    </xf>
    <xf numFmtId="0" fontId="5" fillId="0" borderId="0" xfId="52" applyFont="1" applyAlignment="1">
      <alignment horizontal="left"/>
      <protection/>
    </xf>
    <xf numFmtId="4" fontId="10" fillId="0" borderId="0" xfId="0" applyNumberFormat="1" applyFont="1" applyFill="1" applyBorder="1" applyAlignment="1" applyProtection="1">
      <alignment/>
      <protection/>
    </xf>
    <xf numFmtId="178" fontId="2" fillId="30" borderId="0" xfId="52" applyNumberFormat="1" applyFont="1" applyFill="1" applyBorder="1" applyAlignment="1">
      <alignment horizontal="center"/>
      <protection/>
    </xf>
    <xf numFmtId="178" fontId="2" fillId="30" borderId="11" xfId="52" applyNumberFormat="1" applyFont="1" applyFill="1" applyBorder="1" applyAlignment="1">
      <alignment horizontal="center"/>
      <protection/>
    </xf>
    <xf numFmtId="2" fontId="2" fillId="3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30" borderId="12" xfId="0" applyNumberFormat="1" applyFont="1" applyFill="1" applyBorder="1" applyAlignment="1">
      <alignment horizontal="right" vertical="center" wrapText="1"/>
    </xf>
    <xf numFmtId="188" fontId="2" fillId="30" borderId="0" xfId="54" applyNumberFormat="1" applyFont="1" applyFill="1" applyBorder="1" applyAlignment="1">
      <alignment horizontal="center"/>
    </xf>
    <xf numFmtId="4" fontId="2" fillId="30" borderId="11" xfId="0" applyNumberFormat="1" applyFont="1" applyFill="1" applyBorder="1" applyAlignment="1">
      <alignment horizontal="center"/>
    </xf>
    <xf numFmtId="4" fontId="2" fillId="30" borderId="12" xfId="0" applyNumberFormat="1" applyFont="1" applyFill="1" applyBorder="1" applyAlignment="1">
      <alignment horizontal="center"/>
    </xf>
    <xf numFmtId="4" fontId="2" fillId="30" borderId="0" xfId="0" applyNumberFormat="1" applyFont="1" applyFill="1" applyAlignment="1">
      <alignment/>
    </xf>
    <xf numFmtId="4" fontId="8" fillId="30" borderId="0" xfId="0" applyNumberFormat="1" applyFont="1" applyFill="1" applyAlignment="1" applyProtection="1">
      <alignment horizontal="center" vertical="center"/>
      <protection/>
    </xf>
    <xf numFmtId="4" fontId="2" fillId="30" borderId="10" xfId="0" applyNumberFormat="1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/>
    </xf>
    <xf numFmtId="3" fontId="2" fillId="30" borderId="11" xfId="0" applyNumberFormat="1" applyFont="1" applyFill="1" applyBorder="1" applyAlignment="1">
      <alignment horizontal="center"/>
    </xf>
    <xf numFmtId="3" fontId="2" fillId="30" borderId="11" xfId="0" applyNumberFormat="1" applyFont="1" applyFill="1" applyBorder="1" applyAlignment="1">
      <alignment horizontal="center" vertical="center"/>
    </xf>
    <xf numFmtId="3" fontId="2" fillId="30" borderId="0" xfId="0" applyNumberFormat="1" applyFont="1" applyFill="1" applyBorder="1" applyAlignment="1">
      <alignment horizontal="center" vertical="center"/>
    </xf>
    <xf numFmtId="2" fontId="2" fillId="30" borderId="0" xfId="0" applyNumberFormat="1" applyFont="1" applyFill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52" applyNumberFormat="1" applyFont="1" applyAlignment="1">
      <alignment horizontal="center"/>
      <protection/>
    </xf>
    <xf numFmtId="178" fontId="2" fillId="0" borderId="0" xfId="52" applyNumberFormat="1" applyFont="1" applyBorder="1" applyAlignment="1">
      <alignment horizontal="center"/>
      <protection/>
    </xf>
    <xf numFmtId="178" fontId="2" fillId="0" borderId="11" xfId="0" applyNumberFormat="1" applyFont="1" applyFill="1" applyBorder="1" applyAlignment="1">
      <alignment horizontal="center"/>
    </xf>
    <xf numFmtId="178" fontId="2" fillId="0" borderId="11" xfId="52" applyNumberFormat="1" applyFont="1" applyBorder="1" applyAlignment="1">
      <alignment horizontal="center"/>
      <protection/>
    </xf>
    <xf numFmtId="178" fontId="2" fillId="0" borderId="12" xfId="0" applyNumberFormat="1" applyFont="1" applyFill="1" applyBorder="1" applyAlignment="1">
      <alignment horizontal="center"/>
    </xf>
    <xf numFmtId="178" fontId="2" fillId="0" borderId="12" xfId="52" applyNumberFormat="1" applyFont="1" applyBorder="1" applyAlignment="1">
      <alignment horizontal="center"/>
      <protection/>
    </xf>
    <xf numFmtId="0" fontId="2" fillId="30" borderId="12" xfId="0" applyNumberFormat="1" applyFont="1" applyFill="1" applyBorder="1" applyAlignment="1">
      <alignment horizontal="left"/>
    </xf>
    <xf numFmtId="178" fontId="2" fillId="30" borderId="12" xfId="52" applyNumberFormat="1" applyFont="1" applyFill="1" applyBorder="1" applyAlignment="1">
      <alignment horizontal="center"/>
      <protection/>
    </xf>
    <xf numFmtId="0" fontId="2" fillId="30" borderId="10" xfId="0" applyFont="1" applyFill="1" applyBorder="1" applyAlignment="1">
      <alignment horizontal="center"/>
    </xf>
    <xf numFmtId="178" fontId="2" fillId="30" borderId="0" xfId="0" applyNumberFormat="1" applyFont="1" applyFill="1" applyBorder="1" applyAlignment="1">
      <alignment horizontal="center"/>
    </xf>
    <xf numFmtId="178" fontId="2" fillId="30" borderId="11" xfId="0" applyNumberFormat="1" applyFont="1" applyFill="1" applyBorder="1" applyAlignment="1">
      <alignment horizontal="center"/>
    </xf>
    <xf numFmtId="0" fontId="2" fillId="0" borderId="12" xfId="52" applyFont="1" applyBorder="1">
      <alignment/>
      <protection/>
    </xf>
    <xf numFmtId="0" fontId="2" fillId="0" borderId="11" xfId="52" applyFont="1" applyBorder="1" applyAlignment="1">
      <alignment horizontal="center"/>
      <protection/>
    </xf>
    <xf numFmtId="188" fontId="2" fillId="30" borderId="11" xfId="54" applyNumberFormat="1" applyFont="1" applyFill="1" applyBorder="1" applyAlignment="1">
      <alignment horizontal="center"/>
    </xf>
    <xf numFmtId="178" fontId="2" fillId="30" borderId="12" xfId="0" applyNumberFormat="1" applyFont="1" applyFill="1" applyBorder="1" applyAlignment="1">
      <alignment horizontal="center"/>
    </xf>
    <xf numFmtId="180" fontId="2" fillId="30" borderId="0" xfId="0" applyNumberFormat="1" applyFont="1" applyFill="1" applyBorder="1" applyAlignment="1">
      <alignment horizontal="left" wrapText="1"/>
    </xf>
    <xf numFmtId="3" fontId="2" fillId="30" borderId="1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 applyProtection="1">
      <alignment/>
      <protection/>
    </xf>
    <xf numFmtId="0" fontId="2" fillId="31" borderId="0" xfId="52" applyFont="1" applyFill="1" applyBorder="1" applyAlignment="1">
      <alignment horizontal="center"/>
      <protection/>
    </xf>
    <xf numFmtId="0" fontId="2" fillId="31" borderId="0" xfId="0" applyFont="1" applyFill="1" applyBorder="1" applyAlignment="1">
      <alignment/>
    </xf>
    <xf numFmtId="2" fontId="2" fillId="31" borderId="13" xfId="0" applyNumberFormat="1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/>
    </xf>
    <xf numFmtId="0" fontId="2" fillId="0" borderId="12" xfId="52" applyFont="1" applyBorder="1" applyAlignment="1">
      <alignment horizontal="center"/>
      <protection/>
    </xf>
    <xf numFmtId="0" fontId="3" fillId="31" borderId="16" xfId="0" applyFont="1" applyFill="1" applyBorder="1" applyAlignment="1" applyProtection="1">
      <alignment horizontal="left"/>
      <protection/>
    </xf>
    <xf numFmtId="0" fontId="3" fillId="31" borderId="16" xfId="0" applyFont="1" applyFill="1" applyBorder="1" applyAlignment="1" applyProtection="1">
      <alignment horizontal="center"/>
      <protection/>
    </xf>
    <xf numFmtId="0" fontId="2" fillId="31" borderId="0" xfId="0" applyFont="1" applyFill="1" applyBorder="1" applyAlignment="1">
      <alignment/>
    </xf>
    <xf numFmtId="3" fontId="4" fillId="32" borderId="0" xfId="0" applyNumberFormat="1" applyFont="1" applyFill="1" applyAlignment="1" applyProtection="1">
      <alignment/>
      <protection/>
    </xf>
    <xf numFmtId="3" fontId="4" fillId="32" borderId="11" xfId="0" applyNumberFormat="1" applyFont="1" applyFill="1" applyBorder="1" applyAlignment="1" applyProtection="1">
      <alignment/>
      <protection/>
    </xf>
    <xf numFmtId="3" fontId="4" fillId="32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71" fontId="2" fillId="30" borderId="0" xfId="66" applyFont="1" applyFill="1" applyBorder="1" applyAlignment="1">
      <alignment horizontal="center" vertical="center" wrapText="1"/>
    </xf>
    <xf numFmtId="171" fontId="2" fillId="30" borderId="11" xfId="6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>
      <alignment horizontal="right"/>
    </xf>
    <xf numFmtId="2" fontId="2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8" fillId="31" borderId="0" xfId="0" applyFont="1" applyFill="1" applyBorder="1" applyAlignment="1">
      <alignment horizontal="right"/>
    </xf>
    <xf numFmtId="0" fontId="2" fillId="0" borderId="0" xfId="52" applyFont="1" quotePrefix="1">
      <alignment/>
      <protection/>
    </xf>
    <xf numFmtId="0" fontId="0" fillId="0" borderId="0" xfId="0" applyBorder="1" applyAlignment="1">
      <alignment/>
    </xf>
    <xf numFmtId="3" fontId="4" fillId="32" borderId="0" xfId="0" applyNumberFormat="1" applyFont="1" applyFill="1" applyBorder="1" applyAlignment="1" applyProtection="1">
      <alignment/>
      <protection/>
    </xf>
    <xf numFmtId="194" fontId="2" fillId="30" borderId="0" xfId="0" applyNumberFormat="1" applyFont="1" applyFill="1" applyBorder="1" applyAlignment="1">
      <alignment vertical="center" wrapText="1"/>
    </xf>
    <xf numFmtId="1" fontId="2" fillId="30" borderId="11" xfId="0" applyNumberFormat="1" applyFont="1" applyFill="1" applyBorder="1" applyAlignment="1">
      <alignment horizontal="center" vertical="center"/>
    </xf>
    <xf numFmtId="1" fontId="2" fillId="30" borderId="12" xfId="52" applyNumberFormat="1" applyFont="1" applyFill="1" applyBorder="1" applyAlignment="1">
      <alignment horizontal="center"/>
      <protection/>
    </xf>
    <xf numFmtId="1" fontId="2" fillId="30" borderId="0" xfId="52" applyNumberFormat="1" applyFont="1" applyFill="1" applyBorder="1" applyAlignment="1">
      <alignment horizontal="center"/>
      <protection/>
    </xf>
    <xf numFmtId="1" fontId="2" fillId="30" borderId="11" xfId="52" applyNumberFormat="1" applyFont="1" applyFill="1" applyBorder="1" applyAlignment="1">
      <alignment horizontal="center"/>
      <protection/>
    </xf>
    <xf numFmtId="3" fontId="2" fillId="30" borderId="12" xfId="52" applyNumberFormat="1" applyFont="1" applyFill="1" applyBorder="1" applyAlignment="1">
      <alignment horizontal="center"/>
      <protection/>
    </xf>
    <xf numFmtId="3" fontId="2" fillId="30" borderId="0" xfId="52" applyNumberFormat="1" applyFont="1" applyFill="1" applyBorder="1" applyAlignment="1">
      <alignment horizontal="center"/>
      <protection/>
    </xf>
    <xf numFmtId="3" fontId="2" fillId="30" borderId="11" xfId="52" applyNumberFormat="1" applyFont="1" applyFill="1" applyBorder="1" applyAlignment="1">
      <alignment horizontal="center"/>
      <protection/>
    </xf>
    <xf numFmtId="0" fontId="2" fillId="0" borderId="17" xfId="52" applyFont="1" applyBorder="1">
      <alignment/>
      <protection/>
    </xf>
    <xf numFmtId="0" fontId="2" fillId="30" borderId="17" xfId="0" applyFont="1" applyFill="1" applyBorder="1" applyAlignment="1">
      <alignment/>
    </xf>
    <xf numFmtId="0" fontId="2" fillId="0" borderId="17" xfId="52" applyFont="1" applyBorder="1" applyAlignment="1">
      <alignment horizontal="center"/>
      <protection/>
    </xf>
    <xf numFmtId="178" fontId="2" fillId="30" borderId="17" xfId="0" applyNumberFormat="1" applyFont="1" applyFill="1" applyBorder="1" applyAlignment="1">
      <alignment horizontal="center" vertical="center"/>
    </xf>
    <xf numFmtId="180" fontId="2" fillId="30" borderId="17" xfId="0" applyNumberFormat="1" applyFont="1" applyFill="1" applyBorder="1" applyAlignment="1">
      <alignment horizontal="left"/>
    </xf>
    <xf numFmtId="0" fontId="2" fillId="30" borderId="17" xfId="0" applyNumberFormat="1" applyFont="1" applyFill="1" applyBorder="1" applyAlignment="1">
      <alignment horizontal="left"/>
    </xf>
    <xf numFmtId="178" fontId="2" fillId="30" borderId="17" xfId="52" applyNumberFormat="1" applyFont="1" applyFill="1" applyBorder="1" applyAlignment="1">
      <alignment horizontal="center"/>
      <protection/>
    </xf>
    <xf numFmtId="0" fontId="2" fillId="30" borderId="17" xfId="0" applyFont="1" applyFill="1" applyBorder="1" applyAlignment="1">
      <alignment horizontal="left"/>
    </xf>
    <xf numFmtId="2" fontId="2" fillId="30" borderId="17" xfId="0" applyNumberFormat="1" applyFont="1" applyFill="1" applyBorder="1" applyAlignment="1">
      <alignment horizontal="center"/>
    </xf>
    <xf numFmtId="0" fontId="2" fillId="31" borderId="17" xfId="52" applyFont="1" applyFill="1" applyBorder="1" applyAlignment="1">
      <alignment horizontal="center"/>
      <protection/>
    </xf>
    <xf numFmtId="0" fontId="2" fillId="31" borderId="17" xfId="0" applyFont="1" applyFill="1" applyBorder="1" applyAlignment="1">
      <alignment horizontal="center"/>
    </xf>
    <xf numFmtId="178" fontId="2" fillId="0" borderId="17" xfId="52" applyNumberFormat="1" applyFont="1" applyBorder="1" applyAlignment="1">
      <alignment horizontal="center"/>
      <protection/>
    </xf>
    <xf numFmtId="1" fontId="2" fillId="3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78" fontId="2" fillId="31" borderId="0" xfId="0" applyNumberFormat="1" applyFont="1" applyFill="1" applyBorder="1" applyAlignment="1">
      <alignment horizontal="center"/>
    </xf>
    <xf numFmtId="178" fontId="2" fillId="31" borderId="11" xfId="0" applyNumberFormat="1" applyFont="1" applyFill="1" applyBorder="1" applyAlignment="1">
      <alignment horizontal="center"/>
    </xf>
    <xf numFmtId="178" fontId="2" fillId="31" borderId="12" xfId="0" applyNumberFormat="1" applyFont="1" applyFill="1" applyBorder="1" applyAlignment="1">
      <alignment horizontal="center"/>
    </xf>
    <xf numFmtId="178" fontId="2" fillId="31" borderId="0" xfId="52" applyNumberFormat="1" applyFont="1" applyFill="1" applyBorder="1" applyAlignment="1">
      <alignment horizontal="center"/>
      <protection/>
    </xf>
    <xf numFmtId="178" fontId="2" fillId="31" borderId="0" xfId="52" applyNumberFormat="1" applyFont="1" applyFill="1" applyAlignment="1">
      <alignment horizontal="center"/>
      <protection/>
    </xf>
    <xf numFmtId="178" fontId="2" fillId="31" borderId="11" xfId="52" applyNumberFormat="1" applyFont="1" applyFill="1" applyBorder="1" applyAlignment="1">
      <alignment horizontal="center"/>
      <protection/>
    </xf>
    <xf numFmtId="1" fontId="2" fillId="30" borderId="17" xfId="52" applyNumberFormat="1" applyFont="1" applyFill="1" applyBorder="1" applyAlignment="1">
      <alignment horizontal="center"/>
      <protection/>
    </xf>
    <xf numFmtId="3" fontId="2" fillId="30" borderId="17" xfId="52" applyNumberFormat="1" applyFont="1" applyFill="1" applyBorder="1" applyAlignment="1">
      <alignment horizontal="center"/>
      <protection/>
    </xf>
    <xf numFmtId="178" fontId="2" fillId="3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30" borderId="0" xfId="0" applyFont="1" applyFill="1" applyBorder="1" applyAlignment="1">
      <alignment vertical="center" wrapText="1"/>
    </xf>
    <xf numFmtId="0" fontId="2" fillId="30" borderId="0" xfId="0" applyFont="1" applyFill="1" applyAlignment="1">
      <alignment vertical="center" wrapText="1"/>
    </xf>
    <xf numFmtId="2" fontId="2" fillId="30" borderId="14" xfId="0" applyNumberFormat="1" applyFont="1" applyFill="1" applyBorder="1" applyAlignment="1">
      <alignment horizontal="center" wrapText="1"/>
    </xf>
    <xf numFmtId="0" fontId="2" fillId="3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30" borderId="12" xfId="0" applyFont="1" applyFill="1" applyBorder="1" applyAlignment="1" quotePrefix="1">
      <alignment horizontal="center" vertical="center" wrapText="1"/>
    </xf>
    <xf numFmtId="0" fontId="2" fillId="30" borderId="13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0" borderId="0" xfId="0" applyFont="1" applyFill="1" applyAlignment="1">
      <alignment horizontal="left" vertical="center" wrapText="1"/>
    </xf>
    <xf numFmtId="0" fontId="3" fillId="30" borderId="0" xfId="0" applyFont="1" applyFill="1" applyBorder="1" applyAlignment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30" borderId="14" xfId="0" applyFont="1" applyFill="1" applyBorder="1" applyAlignment="1" quotePrefix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/>
    </xf>
    <xf numFmtId="0" fontId="2" fillId="3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_indcategoriassa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8515625" style="76" customWidth="1"/>
    <col min="2" max="2" width="100.7109375" style="76" customWidth="1"/>
    <col min="3" max="16384" width="9.140625" style="76" customWidth="1"/>
  </cols>
  <sheetData>
    <row r="2" ht="15">
      <c r="B2" s="77" t="s">
        <v>290</v>
      </c>
    </row>
    <row r="3" ht="12.75">
      <c r="B3" s="83" t="s">
        <v>239</v>
      </c>
    </row>
    <row r="4" ht="12.75">
      <c r="B4" s="83" t="s">
        <v>240</v>
      </c>
    </row>
    <row r="5" ht="12.75">
      <c r="B5" s="83" t="s">
        <v>241</v>
      </c>
    </row>
    <row r="6" ht="12.75">
      <c r="B6" s="83" t="s">
        <v>242</v>
      </c>
    </row>
    <row r="7" ht="12.75">
      <c r="B7" s="83" t="s">
        <v>243</v>
      </c>
    </row>
    <row r="8" ht="12.75">
      <c r="B8" s="83" t="s">
        <v>244</v>
      </c>
    </row>
    <row r="9" ht="12.75">
      <c r="B9" s="83" t="s">
        <v>245</v>
      </c>
    </row>
    <row r="10" ht="12.75">
      <c r="B10" s="83" t="s">
        <v>246</v>
      </c>
    </row>
    <row r="11" ht="12.75">
      <c r="B11" s="83" t="s">
        <v>247</v>
      </c>
    </row>
    <row r="12" ht="12.75">
      <c r="B12" s="83" t="s">
        <v>248</v>
      </c>
    </row>
    <row r="13" ht="12.75">
      <c r="B13" s="83" t="s">
        <v>249</v>
      </c>
    </row>
    <row r="14" ht="12.75">
      <c r="B14" s="83" t="s">
        <v>250</v>
      </c>
    </row>
    <row r="15" ht="12.75">
      <c r="B15" s="83" t="s">
        <v>238</v>
      </c>
    </row>
    <row r="16" ht="12.75">
      <c r="B16" s="83" t="s">
        <v>272</v>
      </c>
    </row>
    <row r="17" ht="12.75">
      <c r="B17" s="83" t="s">
        <v>273</v>
      </c>
    </row>
    <row r="18" ht="12.75">
      <c r="B18" s="83" t="s">
        <v>274</v>
      </c>
    </row>
    <row r="19" ht="12.75">
      <c r="B19" s="83" t="s">
        <v>275</v>
      </c>
    </row>
  </sheetData>
  <sheetProtection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6" location="'Tab 15'!A1" display="15. Financiamento da Formação Bruta de Capital (valor corrente por trimestre)"/>
    <hyperlink ref="B17" location="'Tab 16'!A1" display="16. Financiamento da Formação Bruta de Capital (em % do PIB)"/>
    <hyperlink ref="B18" location="'Tab 17'!A1" display="17. Financiamento da Formação Bruta de Capital (valor corrente em 4 trimestres)"/>
    <hyperlink ref="B19" location="'Tab 18'!A1" display="18. Investimento e Poupança"/>
    <hyperlink ref="B15" location="'Tab 13'!A1" display="13. PIB Trimestral sem Ajuste Sazonal (crescimento real do fluxo em 4 trimestres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rintOptions/>
  <pageMargins left="0.787401575" right="0.787401575" top="0.984251969" bottom="0.984251969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1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85" sqref="B85:B86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3" customFormat="1" ht="12.75">
      <c r="B1" s="69" t="s">
        <v>182</v>
      </c>
      <c r="D1" s="75"/>
      <c r="E1" s="75"/>
      <c r="F1" s="75"/>
      <c r="L1" s="110" t="str">
        <f>'Tab 1'!K1</f>
        <v>Carta de Conjuntura | Dez-2015</v>
      </c>
    </row>
    <row r="2" spans="2:7" s="73" customFormat="1" ht="12.75">
      <c r="B2" s="74"/>
      <c r="D2" s="75"/>
      <c r="E2" s="75"/>
      <c r="F2" s="75"/>
      <c r="G2" s="72"/>
    </row>
    <row r="3" ht="11.25">
      <c r="B3" s="28" t="s">
        <v>63</v>
      </c>
    </row>
    <row r="4" spans="2:7" ht="11.25">
      <c r="B4" s="41" t="s">
        <v>101</v>
      </c>
      <c r="D4" s="31"/>
      <c r="E4" s="31"/>
      <c r="F4" s="31"/>
      <c r="G4" s="31"/>
    </row>
    <row r="5" spans="2:12" ht="11.25">
      <c r="B5" s="42" t="s">
        <v>40</v>
      </c>
      <c r="D5" s="31"/>
      <c r="E5" s="31"/>
      <c r="F5" s="31"/>
      <c r="G5" s="31"/>
      <c r="L5" s="43"/>
    </row>
    <row r="6" spans="2:7" ht="11.25">
      <c r="B6" s="42"/>
      <c r="D6" s="31"/>
      <c r="E6" s="31"/>
      <c r="F6" s="31"/>
      <c r="G6" s="31"/>
    </row>
    <row r="7" spans="2:12" s="48" customFormat="1" ht="22.5" customHeight="1">
      <c r="B7" s="266" t="s">
        <v>1</v>
      </c>
      <c r="C7" s="46" t="s">
        <v>48</v>
      </c>
      <c r="D7" s="46"/>
      <c r="E7" s="46"/>
      <c r="F7" s="47"/>
      <c r="G7" s="268" t="s">
        <v>49</v>
      </c>
      <c r="H7" s="268"/>
      <c r="I7" s="268"/>
      <c r="J7" s="260" t="s">
        <v>50</v>
      </c>
      <c r="K7" s="260" t="s">
        <v>51</v>
      </c>
      <c r="L7" s="260" t="s">
        <v>46</v>
      </c>
    </row>
    <row r="8" spans="2:12" s="49" customFormat="1" ht="32.25" customHeight="1" thickBot="1">
      <c r="B8" s="267"/>
      <c r="C8" s="33" t="s">
        <v>32</v>
      </c>
      <c r="D8" s="33" t="s">
        <v>52</v>
      </c>
      <c r="E8" s="33" t="s">
        <v>53</v>
      </c>
      <c r="F8" s="33"/>
      <c r="G8" s="33" t="s">
        <v>32</v>
      </c>
      <c r="H8" s="33" t="s">
        <v>54</v>
      </c>
      <c r="I8" s="34" t="s">
        <v>55</v>
      </c>
      <c r="J8" s="261"/>
      <c r="K8" s="261"/>
      <c r="L8" s="261"/>
    </row>
    <row r="9" spans="2:12" ht="12" thickTop="1">
      <c r="B9" s="9" t="s">
        <v>192</v>
      </c>
      <c r="C9" s="43">
        <v>225241.6716175506</v>
      </c>
      <c r="D9" s="43">
        <v>176025.225984486</v>
      </c>
      <c r="E9" s="43">
        <v>49216.4456330646</v>
      </c>
      <c r="F9" s="43"/>
      <c r="G9" s="43">
        <v>57383.458364348175</v>
      </c>
      <c r="H9" s="43">
        <v>56886.92262122</v>
      </c>
      <c r="I9" s="43">
        <v>-496.53574312817</v>
      </c>
      <c r="J9" s="43">
        <v>26401.8531289946</v>
      </c>
      <c r="K9" s="43">
        <v>31107.0054143014</v>
      </c>
      <c r="L9" s="43">
        <v>276926.906210336</v>
      </c>
    </row>
    <row r="10" spans="2:12" ht="11.25">
      <c r="B10" s="9" t="s">
        <v>193</v>
      </c>
      <c r="C10" s="43">
        <v>242691.2508891545</v>
      </c>
      <c r="D10" s="43">
        <v>189995.882576545</v>
      </c>
      <c r="E10" s="43">
        <v>52695.3683126095</v>
      </c>
      <c r="F10" s="43"/>
      <c r="G10" s="43">
        <v>52980.535389595214</v>
      </c>
      <c r="H10" s="43">
        <v>53911.0787355715</v>
      </c>
      <c r="I10" s="43">
        <v>930.543345976286</v>
      </c>
      <c r="J10" s="43">
        <v>30238.7657839078</v>
      </c>
      <c r="K10" s="43">
        <v>34983.0807708059</v>
      </c>
      <c r="L10" s="43">
        <v>292788.557983805</v>
      </c>
    </row>
    <row r="11" spans="2:12" ht="11.25">
      <c r="B11" s="9" t="s">
        <v>194</v>
      </c>
      <c r="C11" s="43">
        <v>254599.9428866679</v>
      </c>
      <c r="D11" s="43">
        <v>200011.591048498</v>
      </c>
      <c r="E11" s="43">
        <v>54588.3518381699</v>
      </c>
      <c r="F11" s="43"/>
      <c r="G11" s="43">
        <v>47073.49403929145</v>
      </c>
      <c r="H11" s="43">
        <v>53878.5749516768</v>
      </c>
      <c r="I11" s="43">
        <v>6805.08091238535</v>
      </c>
      <c r="J11" s="43">
        <v>33767.6746477589</v>
      </c>
      <c r="K11" s="43">
        <v>40155.4734921569</v>
      </c>
      <c r="L11" s="43">
        <v>308895.799906332</v>
      </c>
    </row>
    <row r="12" spans="2:12" ht="11.25">
      <c r="B12" s="9" t="s">
        <v>195</v>
      </c>
      <c r="C12" s="43">
        <v>277036.832924069</v>
      </c>
      <c r="D12" s="43">
        <v>208493.248513578</v>
      </c>
      <c r="E12" s="43">
        <v>68543.584410491</v>
      </c>
      <c r="F12" s="43"/>
      <c r="G12" s="43">
        <v>54872.03707570299</v>
      </c>
      <c r="H12" s="43">
        <v>54811.0882832958</v>
      </c>
      <c r="I12" s="43">
        <v>-60.9487924071873</v>
      </c>
      <c r="J12" s="43">
        <v>31755.7822610577</v>
      </c>
      <c r="K12" s="43">
        <v>43061.9478362778</v>
      </c>
      <c r="L12" s="43">
        <v>320480.806839737</v>
      </c>
    </row>
    <row r="13" spans="2:12" ht="11.25">
      <c r="B13" s="36" t="s">
        <v>209</v>
      </c>
      <c r="C13" s="44">
        <f>SUM(C9:C12)</f>
        <v>999569.698317442</v>
      </c>
      <c r="D13" s="44">
        <f>SUM(D9:D12)</f>
        <v>774525.948123107</v>
      </c>
      <c r="E13" s="44">
        <f>SUM(E9:E12)</f>
        <v>225043.750194335</v>
      </c>
      <c r="F13" s="44"/>
      <c r="G13" s="44">
        <f aca="true" t="shared" si="0" ref="G13:L13">SUM(G9:G12)</f>
        <v>212309.52486893785</v>
      </c>
      <c r="H13" s="44">
        <f t="shared" si="0"/>
        <v>219487.6645917641</v>
      </c>
      <c r="I13" s="44">
        <f t="shared" si="0"/>
        <v>7178.139722826279</v>
      </c>
      <c r="J13" s="44">
        <f t="shared" si="0"/>
        <v>122164.07582171899</v>
      </c>
      <c r="K13" s="44">
        <f t="shared" si="0"/>
        <v>149307.50751354202</v>
      </c>
      <c r="L13" s="44">
        <f t="shared" si="0"/>
        <v>1199092.07094021</v>
      </c>
    </row>
    <row r="14" spans="2:12" ht="11.25">
      <c r="B14" s="9" t="s">
        <v>196</v>
      </c>
      <c r="C14" s="43">
        <v>258559.20777827047</v>
      </c>
      <c r="D14" s="43">
        <v>203369.318538865</v>
      </c>
      <c r="E14" s="43">
        <v>55189.8892394055</v>
      </c>
      <c r="F14" s="43"/>
      <c r="G14" s="43">
        <v>60142.70597843638</v>
      </c>
      <c r="H14" s="43">
        <v>61689.2343013968</v>
      </c>
      <c r="I14" s="43">
        <v>1546.52832296042</v>
      </c>
      <c r="J14" s="43">
        <v>33576.4754403886</v>
      </c>
      <c r="K14" s="43">
        <v>42901.6259110725</v>
      </c>
      <c r="L14" s="43">
        <v>312469.819931944</v>
      </c>
    </row>
    <row r="15" spans="2:12" ht="11.25">
      <c r="B15" s="9" t="s">
        <v>197</v>
      </c>
      <c r="C15" s="43">
        <v>268971.04785969027</v>
      </c>
      <c r="D15" s="43">
        <v>210283.803579309</v>
      </c>
      <c r="E15" s="43">
        <v>58687.2442803813</v>
      </c>
      <c r="F15" s="43"/>
      <c r="G15" s="43">
        <v>61640.981153765715</v>
      </c>
      <c r="H15" s="43">
        <v>62066.8862819212</v>
      </c>
      <c r="I15" s="43">
        <v>425.905128155486</v>
      </c>
      <c r="J15" s="43">
        <v>40837.1561374292</v>
      </c>
      <c r="K15" s="43">
        <v>48577.4356383159</v>
      </c>
      <c r="L15" s="43">
        <v>323723.55976888</v>
      </c>
    </row>
    <row r="16" spans="2:12" ht="11.25">
      <c r="B16" s="9" t="s">
        <v>198</v>
      </c>
      <c r="C16" s="43">
        <v>271473.3894109212</v>
      </c>
      <c r="D16" s="43">
        <v>211485.554711605</v>
      </c>
      <c r="E16" s="43">
        <v>59987.8346993162</v>
      </c>
      <c r="F16" s="43"/>
      <c r="G16" s="43">
        <v>53982.15846387019</v>
      </c>
      <c r="H16" s="43">
        <v>60427.3887483457</v>
      </c>
      <c r="I16" s="43">
        <v>6445.23028447551</v>
      </c>
      <c r="J16" s="43">
        <v>45700.9945842506</v>
      </c>
      <c r="K16" s="43">
        <v>51522.5572915611</v>
      </c>
      <c r="L16" s="43">
        <v>332524.445736432</v>
      </c>
    </row>
    <row r="17" spans="2:12" ht="11.25">
      <c r="B17" s="9" t="s">
        <v>199</v>
      </c>
      <c r="C17" s="43">
        <v>299007.4949742581</v>
      </c>
      <c r="D17" s="43">
        <v>218362.001373162</v>
      </c>
      <c r="E17" s="43">
        <v>80645.4936010961</v>
      </c>
      <c r="F17" s="43"/>
      <c r="G17" s="43">
        <v>62311.06322541356</v>
      </c>
      <c r="H17" s="43">
        <v>58153.4708699242</v>
      </c>
      <c r="I17" s="43">
        <v>-4157.59235548937</v>
      </c>
      <c r="J17" s="43">
        <v>42666.8334740876</v>
      </c>
      <c r="K17" s="43">
        <v>48632.5645691065</v>
      </c>
      <c r="L17" s="43">
        <v>347037.642393674</v>
      </c>
    </row>
    <row r="18" spans="2:12" ht="11.25">
      <c r="B18" s="36" t="s">
        <v>210</v>
      </c>
      <c r="C18" s="44">
        <f>SUM(C14:C17)</f>
        <v>1098011.14002314</v>
      </c>
      <c r="D18" s="44">
        <f>SUM(D14:D17)</f>
        <v>843500.678202941</v>
      </c>
      <c r="E18" s="44">
        <f>SUM(E14:E17)</f>
        <v>254510.4618201991</v>
      </c>
      <c r="F18" s="44"/>
      <c r="G18" s="44">
        <f aca="true" t="shared" si="1" ref="G18:L18">SUM(G14:G17)</f>
        <v>238076.90882148582</v>
      </c>
      <c r="H18" s="44">
        <f t="shared" si="1"/>
        <v>242336.9802015879</v>
      </c>
      <c r="I18" s="44">
        <f t="shared" si="1"/>
        <v>4260.071380102047</v>
      </c>
      <c r="J18" s="44">
        <f t="shared" si="1"/>
        <v>162781.459636156</v>
      </c>
      <c r="K18" s="44">
        <f t="shared" si="1"/>
        <v>191634.183410056</v>
      </c>
      <c r="L18" s="44">
        <f t="shared" si="1"/>
        <v>1315755.46783093</v>
      </c>
    </row>
    <row r="19" spans="2:12" ht="11.25">
      <c r="B19" s="9" t="s">
        <v>200</v>
      </c>
      <c r="C19" s="43">
        <v>281610.0566193657</v>
      </c>
      <c r="D19" s="43">
        <v>215912.928366075</v>
      </c>
      <c r="E19" s="43">
        <v>65697.1282532907</v>
      </c>
      <c r="F19" s="43"/>
      <c r="G19" s="43">
        <v>61001.863460117165</v>
      </c>
      <c r="H19" s="43">
        <v>62805.927262864</v>
      </c>
      <c r="I19" s="43">
        <v>1804.06380274684</v>
      </c>
      <c r="J19" s="43">
        <v>34811.5335478358</v>
      </c>
      <c r="K19" s="43">
        <v>38734.9139986039</v>
      </c>
      <c r="L19" s="43">
        <v>342296.667234209</v>
      </c>
    </row>
    <row r="20" spans="2:12" ht="11.25">
      <c r="B20" s="9" t="s">
        <v>201</v>
      </c>
      <c r="C20" s="43">
        <v>297314.7751804543</v>
      </c>
      <c r="D20" s="43">
        <v>225796.030473868</v>
      </c>
      <c r="E20" s="43">
        <v>71518.7447065863</v>
      </c>
      <c r="F20" s="43"/>
      <c r="G20" s="43">
        <v>57742.94457293785</v>
      </c>
      <c r="H20" s="43">
        <v>65569.3858844723</v>
      </c>
      <c r="I20" s="43">
        <v>7826.44131153445</v>
      </c>
      <c r="J20" s="43">
        <v>38896.1894561702</v>
      </c>
      <c r="K20" s="43">
        <v>42243.9672142789</v>
      </c>
      <c r="L20" s="43">
        <v>367362.824618352</v>
      </c>
    </row>
    <row r="21" spans="2:12" ht="11.25">
      <c r="B21" s="9" t="s">
        <v>202</v>
      </c>
      <c r="C21" s="43">
        <v>302406.39309833955</v>
      </c>
      <c r="D21" s="43">
        <v>233655.442196492</v>
      </c>
      <c r="E21" s="43">
        <v>68750.9509018476</v>
      </c>
      <c r="F21" s="43"/>
      <c r="G21" s="43">
        <v>68147.31366350202</v>
      </c>
      <c r="H21" s="43">
        <v>67911.9406937219</v>
      </c>
      <c r="I21" s="43">
        <v>-235.372969780117</v>
      </c>
      <c r="J21" s="43">
        <v>65893.9822974192</v>
      </c>
      <c r="K21" s="43">
        <v>56182.411484305</v>
      </c>
      <c r="L21" s="43">
        <v>379794.531635396</v>
      </c>
    </row>
    <row r="22" spans="2:12" ht="11.25">
      <c r="B22" s="9" t="s">
        <v>203</v>
      </c>
      <c r="C22" s="43">
        <v>335128.5152529654</v>
      </c>
      <c r="D22" s="43">
        <v>246171.610857631</v>
      </c>
      <c r="E22" s="43">
        <v>88956.9043953344</v>
      </c>
      <c r="F22" s="43"/>
      <c r="G22" s="43">
        <v>87095.6819409476</v>
      </c>
      <c r="H22" s="43">
        <v>70596.4837315658</v>
      </c>
      <c r="I22" s="43">
        <v>-16499.1982093818</v>
      </c>
      <c r="J22" s="43">
        <v>72261.5090334158</v>
      </c>
      <c r="K22" s="43">
        <v>62154.0781381541</v>
      </c>
      <c r="L22" s="43">
        <v>399333.231670411</v>
      </c>
    </row>
    <row r="23" spans="2:12" ht="11.25">
      <c r="B23" s="36" t="s">
        <v>211</v>
      </c>
      <c r="C23" s="44">
        <f>SUM(C19:C22)</f>
        <v>1216459.740151125</v>
      </c>
      <c r="D23" s="44">
        <f>SUM(D19:D22)</f>
        <v>921536.011894066</v>
      </c>
      <c r="E23" s="44">
        <f>SUM(E19:E22)</f>
        <v>294923.728257059</v>
      </c>
      <c r="F23" s="44"/>
      <c r="G23" s="44">
        <f aca="true" t="shared" si="2" ref="G23:L23">SUM(G19:G22)</f>
        <v>273987.80363750464</v>
      </c>
      <c r="H23" s="44">
        <f t="shared" si="2"/>
        <v>266883.737572624</v>
      </c>
      <c r="I23" s="44">
        <f t="shared" si="2"/>
        <v>-7104.066064880628</v>
      </c>
      <c r="J23" s="44">
        <f t="shared" si="2"/>
        <v>211863.214334841</v>
      </c>
      <c r="K23" s="44">
        <f t="shared" si="2"/>
        <v>199315.37083534192</v>
      </c>
      <c r="L23" s="44">
        <f t="shared" si="2"/>
        <v>1488787.255158368</v>
      </c>
    </row>
    <row r="24" spans="2:12" ht="11.25">
      <c r="B24" s="9" t="s">
        <v>204</v>
      </c>
      <c r="C24" s="43">
        <v>327617.545124543</v>
      </c>
      <c r="D24" s="43">
        <v>257432.133678787</v>
      </c>
      <c r="E24" s="43">
        <v>70185.411445756</v>
      </c>
      <c r="F24" s="43"/>
      <c r="G24" s="43">
        <v>75913.84139959005</v>
      </c>
      <c r="H24" s="43">
        <v>70261.6629726133</v>
      </c>
      <c r="I24" s="43">
        <v>-5652.17842697675</v>
      </c>
      <c r="J24" s="43">
        <v>63030.907300206</v>
      </c>
      <c r="K24" s="43">
        <v>58016.298121568</v>
      </c>
      <c r="L24" s="43">
        <v>397241.638848818</v>
      </c>
    </row>
    <row r="25" spans="2:12" ht="11.25">
      <c r="B25" s="9" t="s">
        <v>205</v>
      </c>
      <c r="C25" s="43">
        <v>338848.870820886</v>
      </c>
      <c r="D25" s="43">
        <v>260277.120087347</v>
      </c>
      <c r="E25" s="43">
        <v>78571.750733539</v>
      </c>
      <c r="F25" s="43"/>
      <c r="G25" s="43">
        <v>66940.72962173515</v>
      </c>
      <c r="H25" s="43">
        <v>68695.7694352146</v>
      </c>
      <c r="I25" s="43">
        <v>1755.03981347945</v>
      </c>
      <c r="J25" s="43">
        <v>62161.5011376237</v>
      </c>
      <c r="K25" s="43">
        <v>52473.8442712751</v>
      </c>
      <c r="L25" s="43">
        <v>418987.336935928</v>
      </c>
    </row>
    <row r="26" spans="2:12" ht="11.25">
      <c r="B26" s="9" t="s">
        <v>206</v>
      </c>
      <c r="C26" s="43">
        <v>349997.8939699309</v>
      </c>
      <c r="D26" s="43">
        <v>267444.743584977</v>
      </c>
      <c r="E26" s="43">
        <v>82553.1503849539</v>
      </c>
      <c r="F26" s="43"/>
      <c r="G26" s="43">
        <v>66580.83057894498</v>
      </c>
      <c r="H26" s="43">
        <v>71784.8708278646</v>
      </c>
      <c r="I26" s="43">
        <v>5204.04024891961</v>
      </c>
      <c r="J26" s="43">
        <v>66753.6306206545</v>
      </c>
      <c r="K26" s="43">
        <v>54390.6540845789</v>
      </c>
      <c r="L26" s="43">
        <v>439349.781582791</v>
      </c>
    </row>
    <row r="27" spans="2:12" ht="11.25">
      <c r="B27" s="9" t="s">
        <v>207</v>
      </c>
      <c r="C27" s="43">
        <v>373737.7245279192</v>
      </c>
      <c r="D27" s="43">
        <v>277306.419676309</v>
      </c>
      <c r="E27" s="43">
        <v>96431.3048516102</v>
      </c>
      <c r="F27" s="43"/>
      <c r="G27" s="43">
        <v>71498.10456764259</v>
      </c>
      <c r="H27" s="43">
        <v>74519.2224252765</v>
      </c>
      <c r="I27" s="43">
        <v>3021.11785763392</v>
      </c>
      <c r="J27" s="43">
        <v>68852.2947947218</v>
      </c>
      <c r="K27" s="43">
        <v>57758.720548598</v>
      </c>
      <c r="L27" s="43">
        <v>462371.639056953</v>
      </c>
    </row>
    <row r="28" spans="2:12" ht="11.25">
      <c r="B28" s="36" t="s">
        <v>212</v>
      </c>
      <c r="C28" s="44">
        <f>SUM(C24:C27)</f>
        <v>1390202.034443279</v>
      </c>
      <c r="D28" s="44">
        <f>SUM(D24:D27)</f>
        <v>1062460.41702742</v>
      </c>
      <c r="E28" s="44">
        <f>SUM(E24:E27)</f>
        <v>327741.61741585913</v>
      </c>
      <c r="F28" s="44"/>
      <c r="G28" s="44">
        <f aca="true" t="shared" si="3" ref="G28:L28">SUM(G24:G27)</f>
        <v>280933.50616791274</v>
      </c>
      <c r="H28" s="44">
        <f t="shared" si="3"/>
        <v>285261.52566096897</v>
      </c>
      <c r="I28" s="44">
        <f t="shared" si="3"/>
        <v>4328.01949305623</v>
      </c>
      <c r="J28" s="44">
        <f t="shared" si="3"/>
        <v>260798.33385320602</v>
      </c>
      <c r="K28" s="44">
        <f t="shared" si="3"/>
        <v>222639.51702602</v>
      </c>
      <c r="L28" s="44">
        <f t="shared" si="3"/>
        <v>1717950.39642449</v>
      </c>
    </row>
    <row r="29" spans="2:12" ht="11.25">
      <c r="B29" s="9" t="s">
        <v>172</v>
      </c>
      <c r="C29" s="43">
        <v>350747.4665838365</v>
      </c>
      <c r="D29" s="43">
        <v>274159.486221854</v>
      </c>
      <c r="E29" s="43">
        <v>76587.9803619825</v>
      </c>
      <c r="F29" s="43"/>
      <c r="G29" s="43">
        <v>71201.40018258951</v>
      </c>
      <c r="H29" s="43">
        <v>76797.4367038964</v>
      </c>
      <c r="I29" s="43">
        <v>5596.03652130689</v>
      </c>
      <c r="J29" s="43">
        <v>66312.6880025231</v>
      </c>
      <c r="K29" s="43">
        <v>54670.1396507271</v>
      </c>
      <c r="L29" s="43">
        <v>444783.488160836</v>
      </c>
    </row>
    <row r="30" spans="2:12" ht="11.25">
      <c r="B30" s="9" t="s">
        <v>173</v>
      </c>
      <c r="C30" s="43">
        <v>369593.28528688627</v>
      </c>
      <c r="D30" s="43">
        <v>284833.457873184</v>
      </c>
      <c r="E30" s="43">
        <v>84759.8274137023</v>
      </c>
      <c r="F30" s="43"/>
      <c r="G30" s="43">
        <v>73903.99652995732</v>
      </c>
      <c r="H30" s="43">
        <v>83337.2998098781</v>
      </c>
      <c r="I30" s="43">
        <v>9433.30327992077</v>
      </c>
      <c r="J30" s="43">
        <v>82949.566092943</v>
      </c>
      <c r="K30" s="43">
        <v>63518.4939659027</v>
      </c>
      <c r="L30" s="43">
        <v>481794.960503725</v>
      </c>
    </row>
    <row r="31" spans="2:12" ht="11.25">
      <c r="B31" s="9" t="s">
        <v>174</v>
      </c>
      <c r="C31" s="43">
        <v>392242.2095048437</v>
      </c>
      <c r="D31" s="43">
        <v>301880.687000036</v>
      </c>
      <c r="E31" s="43">
        <v>90361.5225048077</v>
      </c>
      <c r="F31" s="43"/>
      <c r="G31" s="43">
        <v>89354.2438892223</v>
      </c>
      <c r="H31" s="43">
        <v>90684.394326577</v>
      </c>
      <c r="I31" s="43">
        <v>1330.15043735471</v>
      </c>
      <c r="J31" s="43">
        <v>90341.2556017954</v>
      </c>
      <c r="K31" s="43">
        <v>69345.6914763708</v>
      </c>
      <c r="L31" s="43">
        <v>505252.3183942</v>
      </c>
    </row>
    <row r="32" spans="2:12" ht="11.25">
      <c r="B32" s="9" t="s">
        <v>175</v>
      </c>
      <c r="C32" s="43">
        <v>427661.382055622</v>
      </c>
      <c r="D32" s="43">
        <v>317821.364105506</v>
      </c>
      <c r="E32" s="43">
        <v>109840.017950116</v>
      </c>
      <c r="F32" s="43"/>
      <c r="G32" s="43">
        <v>93030.9913388536</v>
      </c>
      <c r="H32" s="43">
        <v>88267.9471234905</v>
      </c>
      <c r="I32" s="43">
        <v>-4763.04421536309</v>
      </c>
      <c r="J32" s="43">
        <v>84321.3370349614</v>
      </c>
      <c r="K32" s="43">
        <v>69567.1760949105</v>
      </c>
      <c r="L32" s="43">
        <v>525920.445903801</v>
      </c>
    </row>
    <row r="33" spans="2:12" ht="11.25">
      <c r="B33" s="36" t="s">
        <v>176</v>
      </c>
      <c r="C33" s="44">
        <f>SUM(C29:C32)</f>
        <v>1540244.3434311885</v>
      </c>
      <c r="D33" s="44">
        <f>SUM(D29:D32)</f>
        <v>1178694.99520058</v>
      </c>
      <c r="E33" s="44">
        <f>SUM(E29:E32)</f>
        <v>361549.3482306085</v>
      </c>
      <c r="F33" s="44"/>
      <c r="G33" s="44">
        <f aca="true" t="shared" si="4" ref="G33:L33">SUM(G29:G32)</f>
        <v>327490.6319406227</v>
      </c>
      <c r="H33" s="44">
        <f t="shared" si="4"/>
        <v>339087.077963842</v>
      </c>
      <c r="I33" s="44">
        <f t="shared" si="4"/>
        <v>11596.44602321928</v>
      </c>
      <c r="J33" s="44">
        <f t="shared" si="4"/>
        <v>323924.8467322229</v>
      </c>
      <c r="K33" s="44">
        <f t="shared" si="4"/>
        <v>257101.50118791108</v>
      </c>
      <c r="L33" s="44">
        <f t="shared" si="4"/>
        <v>1957751.2129625618</v>
      </c>
    </row>
    <row r="34" spans="2:12" ht="11.25">
      <c r="B34" s="9" t="s">
        <v>134</v>
      </c>
      <c r="C34" s="43">
        <v>398106.4056386855</v>
      </c>
      <c r="D34" s="43">
        <v>308544.161077881</v>
      </c>
      <c r="E34" s="43">
        <v>89562.2445608045</v>
      </c>
      <c r="F34" s="43"/>
      <c r="G34" s="43">
        <v>84620.23953700454</v>
      </c>
      <c r="H34" s="43">
        <v>85393.5978232327</v>
      </c>
      <c r="I34" s="43">
        <v>773.358286228162</v>
      </c>
      <c r="J34" s="43">
        <v>77093.8439115268</v>
      </c>
      <c r="K34" s="43">
        <v>61656.8041819879</v>
      </c>
      <c r="L34" s="43">
        <v>499710.401477685</v>
      </c>
    </row>
    <row r="35" spans="2:12" ht="11.25">
      <c r="B35" s="9" t="s">
        <v>135</v>
      </c>
      <c r="C35" s="43">
        <v>417686.62128800445</v>
      </c>
      <c r="D35" s="43">
        <v>321751.919470456</v>
      </c>
      <c r="E35" s="43">
        <v>95934.7018175484</v>
      </c>
      <c r="F35" s="43"/>
      <c r="G35" s="43">
        <v>85380.00298874298</v>
      </c>
      <c r="H35" s="43">
        <v>92729.204031995</v>
      </c>
      <c r="I35" s="43">
        <v>7349.20104325202</v>
      </c>
      <c r="J35" s="43">
        <v>82694.4761412056</v>
      </c>
      <c r="K35" s="43">
        <v>64902.050910567</v>
      </c>
      <c r="L35" s="43">
        <v>535557.45159389</v>
      </c>
    </row>
    <row r="36" spans="2:12" ht="11.25">
      <c r="B36" s="9" t="s">
        <v>136</v>
      </c>
      <c r="C36" s="43">
        <v>432381.4926187655</v>
      </c>
      <c r="D36" s="43">
        <v>332896.027744097</v>
      </c>
      <c r="E36" s="43">
        <v>99485.4648746685</v>
      </c>
      <c r="F36" s="43"/>
      <c r="G36" s="43">
        <v>94751.82384094033</v>
      </c>
      <c r="H36" s="43">
        <v>96633.9651714536</v>
      </c>
      <c r="I36" s="43">
        <v>1882.14133051327</v>
      </c>
      <c r="J36" s="43">
        <v>88086.4847293532</v>
      </c>
      <c r="K36" s="43">
        <v>66124.9358911234</v>
      </c>
      <c r="L36" s="43">
        <v>552859.147958962</v>
      </c>
    </row>
    <row r="37" spans="2:12" ht="11.25">
      <c r="B37" s="9" t="s">
        <v>137</v>
      </c>
      <c r="C37" s="43">
        <v>475144.837342346</v>
      </c>
      <c r="D37" s="43">
        <v>350103.805011066</v>
      </c>
      <c r="E37" s="43">
        <v>125041.03233128</v>
      </c>
      <c r="F37" s="43"/>
      <c r="G37" s="43">
        <v>102239.14930242523</v>
      </c>
      <c r="H37" s="43">
        <v>95462.1079225346</v>
      </c>
      <c r="I37" s="43">
        <v>-6777.04137989062</v>
      </c>
      <c r="J37" s="43">
        <v>83005.3909934445</v>
      </c>
      <c r="K37" s="43">
        <v>64377.7924868367</v>
      </c>
      <c r="L37" s="43">
        <v>582457.502391597</v>
      </c>
    </row>
    <row r="38" spans="2:12" ht="11.25">
      <c r="B38" s="36" t="s">
        <v>123</v>
      </c>
      <c r="C38" s="44">
        <f>SUM(C34:C37)</f>
        <v>1723319.3568878016</v>
      </c>
      <c r="D38" s="44">
        <f>SUM(D34:D37)</f>
        <v>1313295.9133035</v>
      </c>
      <c r="E38" s="44">
        <f>SUM(E34:E37)</f>
        <v>410023.4435843014</v>
      </c>
      <c r="F38" s="44"/>
      <c r="G38" s="44">
        <f aca="true" t="shared" si="5" ref="G38:L38">SUM(G34:G37)</f>
        <v>366991.21566911304</v>
      </c>
      <c r="H38" s="44">
        <f t="shared" si="5"/>
        <v>370218.8749492159</v>
      </c>
      <c r="I38" s="44">
        <f t="shared" si="5"/>
        <v>3227.659280102832</v>
      </c>
      <c r="J38" s="44">
        <f t="shared" si="5"/>
        <v>330880.19577553007</v>
      </c>
      <c r="K38" s="44">
        <f t="shared" si="5"/>
        <v>257061.583470515</v>
      </c>
      <c r="L38" s="44">
        <f t="shared" si="5"/>
        <v>2170584.503422134</v>
      </c>
    </row>
    <row r="39" spans="2:12" ht="11.25">
      <c r="B39" s="9" t="s">
        <v>138</v>
      </c>
      <c r="C39" s="43">
        <v>445993.247390926</v>
      </c>
      <c r="D39" s="43">
        <v>345001.690799853</v>
      </c>
      <c r="E39" s="43">
        <v>100991.556591073</v>
      </c>
      <c r="F39" s="43"/>
      <c r="G39" s="43">
        <v>98430.17644625029</v>
      </c>
      <c r="H39" s="43">
        <v>96723.0722753175</v>
      </c>
      <c r="I39" s="43">
        <v>-1707.10417093278</v>
      </c>
      <c r="J39" s="43">
        <v>76049.3946275492</v>
      </c>
      <c r="K39" s="43">
        <v>62788.3252962465</v>
      </c>
      <c r="L39" s="43">
        <v>554270.284826614</v>
      </c>
    </row>
    <row r="40" spans="2:12" ht="11.25">
      <c r="B40" s="9" t="s">
        <v>139</v>
      </c>
      <c r="C40" s="43">
        <v>461545.702694716</v>
      </c>
      <c r="D40" s="43">
        <v>355816.984750656</v>
      </c>
      <c r="E40" s="43">
        <v>105728.71794406</v>
      </c>
      <c r="F40" s="43"/>
      <c r="G40" s="43">
        <v>94063.90123395619</v>
      </c>
      <c r="H40" s="43">
        <v>100732.553259075</v>
      </c>
      <c r="I40" s="43">
        <v>6668.6520251188</v>
      </c>
      <c r="J40" s="43">
        <v>79740.013017586</v>
      </c>
      <c r="K40" s="43">
        <v>66710.2173292747</v>
      </c>
      <c r="L40" s="43">
        <v>581976.703667221</v>
      </c>
    </row>
    <row r="41" spans="2:12" ht="11.25">
      <c r="B41" s="9" t="s">
        <v>140</v>
      </c>
      <c r="C41" s="43">
        <v>480609.282972674</v>
      </c>
      <c r="D41" s="43">
        <v>368733.924779511</v>
      </c>
      <c r="E41" s="43">
        <v>111875.358193163</v>
      </c>
      <c r="F41" s="43"/>
      <c r="G41" s="43">
        <v>101547.77378850245</v>
      </c>
      <c r="H41" s="43">
        <v>108368.109719924</v>
      </c>
      <c r="I41" s="43">
        <v>6820.33593142155</v>
      </c>
      <c r="J41" s="43">
        <v>98607.7316170412</v>
      </c>
      <c r="K41" s="43">
        <v>76557.7397005486</v>
      </c>
      <c r="L41" s="43">
        <v>617847.720540511</v>
      </c>
    </row>
    <row r="42" spans="2:12" ht="11.25">
      <c r="B42" s="9" t="s">
        <v>141</v>
      </c>
      <c r="C42" s="43">
        <v>526800.484185132</v>
      </c>
      <c r="D42" s="43">
        <v>386662.94756577</v>
      </c>
      <c r="E42" s="43">
        <v>140137.536619362</v>
      </c>
      <c r="F42" s="43"/>
      <c r="G42" s="43">
        <v>106026.23105187694</v>
      </c>
      <c r="H42" s="43">
        <v>108849.814269934</v>
      </c>
      <c r="I42" s="43">
        <v>2823.58321805706</v>
      </c>
      <c r="J42" s="43">
        <v>91944.8136850576</v>
      </c>
      <c r="K42" s="43">
        <v>75063.4823204751</v>
      </c>
      <c r="L42" s="43">
        <v>655355.213037706</v>
      </c>
    </row>
    <row r="43" spans="2:12" ht="11.25">
      <c r="B43" s="36" t="s">
        <v>124</v>
      </c>
      <c r="C43" s="44">
        <f>SUM(C39:C42)</f>
        <v>1914948.7172434481</v>
      </c>
      <c r="D43" s="44">
        <f>SUM(D39:D42)</f>
        <v>1456215.54789579</v>
      </c>
      <c r="E43" s="44">
        <f>SUM(E39:E42)</f>
        <v>458733.169347658</v>
      </c>
      <c r="F43" s="44"/>
      <c r="G43" s="44">
        <f aca="true" t="shared" si="6" ref="G43:L43">SUM(G39:G42)</f>
        <v>400068.08252058586</v>
      </c>
      <c r="H43" s="44">
        <f t="shared" si="6"/>
        <v>414673.54952425044</v>
      </c>
      <c r="I43" s="44">
        <f t="shared" si="6"/>
        <v>14605.46700366463</v>
      </c>
      <c r="J43" s="44">
        <f t="shared" si="6"/>
        <v>346341.952947234</v>
      </c>
      <c r="K43" s="44">
        <f t="shared" si="6"/>
        <v>281119.7646465449</v>
      </c>
      <c r="L43" s="44">
        <f t="shared" si="6"/>
        <v>2409449.922072052</v>
      </c>
    </row>
    <row r="44" spans="2:12" ht="11.25">
      <c r="B44" s="9" t="s">
        <v>142</v>
      </c>
      <c r="C44" s="43">
        <v>499488.203779555</v>
      </c>
      <c r="D44" s="43">
        <v>384999.341088078</v>
      </c>
      <c r="E44" s="43">
        <v>114488.862691477</v>
      </c>
      <c r="F44" s="43"/>
      <c r="G44" s="43">
        <v>95690.5897935728</v>
      </c>
      <c r="H44" s="43">
        <v>109266.964403648</v>
      </c>
      <c r="I44" s="43">
        <v>13576.3746100752</v>
      </c>
      <c r="J44" s="43">
        <v>85082.4951145412</v>
      </c>
      <c r="K44" s="43">
        <v>75990.3587821175</v>
      </c>
      <c r="L44" s="43">
        <v>631423.679125701</v>
      </c>
    </row>
    <row r="45" spans="2:12" ht="11.25">
      <c r="B45" s="9" t="s">
        <v>143</v>
      </c>
      <c r="C45" s="43">
        <v>524406.807492279</v>
      </c>
      <c r="D45" s="43">
        <v>400751.627337777</v>
      </c>
      <c r="E45" s="43">
        <v>123655.180154502</v>
      </c>
      <c r="F45" s="43"/>
      <c r="G45" s="43">
        <v>104151.3430325794</v>
      </c>
      <c r="H45" s="43">
        <v>119166.98135038</v>
      </c>
      <c r="I45" s="43">
        <v>15015.6383178006</v>
      </c>
      <c r="J45" s="43">
        <v>89592.7654793602</v>
      </c>
      <c r="K45" s="43">
        <v>77526.8616877407</v>
      </c>
      <c r="L45" s="43">
        <v>670655.33095208</v>
      </c>
    </row>
    <row r="46" spans="2:12" ht="11.25">
      <c r="B46" s="9" t="s">
        <v>144</v>
      </c>
      <c r="C46" s="43">
        <v>535485.424846502</v>
      </c>
      <c r="D46" s="43">
        <v>410354.13308649</v>
      </c>
      <c r="E46" s="43">
        <v>125131.291760012</v>
      </c>
      <c r="F46" s="43"/>
      <c r="G46" s="43">
        <v>113375.04964625201</v>
      </c>
      <c r="H46" s="43">
        <v>129920.683218417</v>
      </c>
      <c r="I46" s="43">
        <v>16545.633572165</v>
      </c>
      <c r="J46" s="43">
        <v>95806.4899293475</v>
      </c>
      <c r="K46" s="43">
        <v>85912.2692716599</v>
      </c>
      <c r="L46" s="43">
        <v>691845.962294771</v>
      </c>
    </row>
    <row r="47" spans="2:12" ht="11.25">
      <c r="B47" s="9" t="s">
        <v>145</v>
      </c>
      <c r="C47" s="43">
        <v>584674.642821971</v>
      </c>
      <c r="D47" s="43">
        <v>432650.906009315</v>
      </c>
      <c r="E47" s="43">
        <v>152023.736812656</v>
      </c>
      <c r="F47" s="43"/>
      <c r="G47" s="43">
        <v>126709.290289909</v>
      </c>
      <c r="H47" s="43">
        <v>131177.397097596</v>
      </c>
      <c r="I47" s="43">
        <v>4468.106807687</v>
      </c>
      <c r="J47" s="43">
        <v>92066.0558024491</v>
      </c>
      <c r="K47" s="43">
        <v>86048.2370639349</v>
      </c>
      <c r="L47" s="43">
        <v>726337.965465768</v>
      </c>
    </row>
    <row r="48" spans="2:12" ht="11.25">
      <c r="B48" s="36" t="s">
        <v>125</v>
      </c>
      <c r="C48" s="44">
        <f>SUM(C44:C47)</f>
        <v>2144055.078940307</v>
      </c>
      <c r="D48" s="44">
        <f>SUM(D44:D47)</f>
        <v>1628756.00752166</v>
      </c>
      <c r="E48" s="44">
        <f>SUM(E44:E47)</f>
        <v>515299.07141864696</v>
      </c>
      <c r="F48" s="44"/>
      <c r="G48" s="44">
        <f aca="true" t="shared" si="7" ref="G48:L48">SUM(G44:G47)</f>
        <v>439926.2727623132</v>
      </c>
      <c r="H48" s="44">
        <f t="shared" si="7"/>
        <v>489532.026070041</v>
      </c>
      <c r="I48" s="44">
        <f t="shared" si="7"/>
        <v>49605.7533077278</v>
      </c>
      <c r="J48" s="44">
        <f t="shared" si="7"/>
        <v>362547.80632569804</v>
      </c>
      <c r="K48" s="44">
        <f t="shared" si="7"/>
        <v>325477.726805453</v>
      </c>
      <c r="L48" s="44">
        <f t="shared" si="7"/>
        <v>2720262.9378383197</v>
      </c>
    </row>
    <row r="49" spans="2:12" ht="11.25">
      <c r="B49" s="9" t="s">
        <v>146</v>
      </c>
      <c r="C49" s="43">
        <v>562144.836476506</v>
      </c>
      <c r="D49" s="43">
        <v>433751.063352206</v>
      </c>
      <c r="E49" s="43">
        <v>128393.7731243</v>
      </c>
      <c r="F49" s="43"/>
      <c r="G49" s="43">
        <v>108868.3443535179</v>
      </c>
      <c r="H49" s="43">
        <v>132371.346089767</v>
      </c>
      <c r="I49" s="43">
        <v>23503.0017362491</v>
      </c>
      <c r="J49" s="43">
        <v>80423.1249278346</v>
      </c>
      <c r="K49" s="43">
        <v>86389.780494513</v>
      </c>
      <c r="L49" s="43">
        <v>712052.528735843</v>
      </c>
    </row>
    <row r="50" spans="2:12" ht="11.25">
      <c r="B50" s="9" t="s">
        <v>147</v>
      </c>
      <c r="C50" s="43">
        <v>596253.4187557669</v>
      </c>
      <c r="D50" s="43">
        <v>456470.830302961</v>
      </c>
      <c r="E50" s="43">
        <v>139782.588452806</v>
      </c>
      <c r="F50" s="43"/>
      <c r="G50" s="43">
        <v>121824.8046560095</v>
      </c>
      <c r="H50" s="43">
        <v>147732.399705013</v>
      </c>
      <c r="I50" s="43">
        <v>25907.5950490035</v>
      </c>
      <c r="J50" s="43">
        <v>98350.0678883226</v>
      </c>
      <c r="K50" s="43">
        <v>98721.5049850228</v>
      </c>
      <c r="L50" s="43">
        <v>769521.976413083</v>
      </c>
    </row>
    <row r="51" spans="2:12" ht="11.25">
      <c r="B51" s="9" t="s">
        <v>148</v>
      </c>
      <c r="C51" s="43">
        <v>625273.1854489399</v>
      </c>
      <c r="D51" s="43">
        <v>480468.463624994</v>
      </c>
      <c r="E51" s="43">
        <v>144804.721823946</v>
      </c>
      <c r="F51" s="43"/>
      <c r="G51" s="43">
        <v>151579.3891992939</v>
      </c>
      <c r="H51" s="43">
        <v>168885.982473308</v>
      </c>
      <c r="I51" s="43">
        <v>17306.5932740141</v>
      </c>
      <c r="J51" s="43">
        <v>115426.572863059</v>
      </c>
      <c r="K51" s="43">
        <v>114289.867943265</v>
      </c>
      <c r="L51" s="43">
        <v>812602.466116057</v>
      </c>
    </row>
    <row r="52" spans="2:12" ht="11.25">
      <c r="B52" s="9" t="s">
        <v>149</v>
      </c>
      <c r="C52" s="43">
        <v>659706.6168492041</v>
      </c>
      <c r="D52" s="43">
        <v>486819.678635529</v>
      </c>
      <c r="E52" s="43">
        <v>172886.938213675</v>
      </c>
      <c r="F52" s="43"/>
      <c r="G52" s="43">
        <v>151098.38106100648</v>
      </c>
      <c r="H52" s="43">
        <v>153855.848989242</v>
      </c>
      <c r="I52" s="43">
        <v>2757.46792823552</v>
      </c>
      <c r="J52" s="43">
        <v>126681.000361138</v>
      </c>
      <c r="K52" s="43">
        <v>127374.81634652</v>
      </c>
      <c r="L52" s="43">
        <v>815626.117781299</v>
      </c>
    </row>
    <row r="53" spans="2:12" ht="11.25">
      <c r="B53" s="36" t="s">
        <v>127</v>
      </c>
      <c r="C53" s="44">
        <f>SUM(C49:C52)</f>
        <v>2443378.057530417</v>
      </c>
      <c r="D53" s="44">
        <f>SUM(D49:D52)</f>
        <v>1857510.03591569</v>
      </c>
      <c r="E53" s="44">
        <f>SUM(E49:E52)</f>
        <v>585868.021614727</v>
      </c>
      <c r="F53" s="44"/>
      <c r="G53" s="44">
        <f aca="true" t="shared" si="8" ref="G53:L53">SUM(G49:G52)</f>
        <v>533370.9192698278</v>
      </c>
      <c r="H53" s="44">
        <f t="shared" si="8"/>
        <v>602845.57725733</v>
      </c>
      <c r="I53" s="44">
        <f t="shared" si="8"/>
        <v>69474.65798750221</v>
      </c>
      <c r="J53" s="44">
        <f t="shared" si="8"/>
        <v>420880.76604035415</v>
      </c>
      <c r="K53" s="44">
        <f t="shared" si="8"/>
        <v>426775.9697693208</v>
      </c>
      <c r="L53" s="44">
        <f t="shared" si="8"/>
        <v>3109803.089046282</v>
      </c>
    </row>
    <row r="54" spans="2:12" ht="11.25">
      <c r="B54" s="9" t="s">
        <v>150</v>
      </c>
      <c r="C54" s="43">
        <v>624794.4466663529</v>
      </c>
      <c r="D54" s="43">
        <v>474273.071666114</v>
      </c>
      <c r="E54" s="43">
        <v>150521.375000239</v>
      </c>
      <c r="F54" s="43"/>
      <c r="G54" s="43">
        <v>132190.98331652203</v>
      </c>
      <c r="H54" s="43">
        <v>134945.199398293</v>
      </c>
      <c r="I54" s="43">
        <v>2754.21608177097</v>
      </c>
      <c r="J54" s="43">
        <v>87579.4617611447</v>
      </c>
      <c r="K54" s="43">
        <v>93932.8139825654</v>
      </c>
      <c r="L54" s="43">
        <v>756140.509924996</v>
      </c>
    </row>
    <row r="55" spans="2:12" ht="11.25">
      <c r="B55" s="9" t="s">
        <v>151</v>
      </c>
      <c r="C55" s="43">
        <v>655113.614959807</v>
      </c>
      <c r="D55" s="43">
        <v>504228.883699577</v>
      </c>
      <c r="E55" s="43">
        <v>150884.73126023</v>
      </c>
      <c r="F55" s="43"/>
      <c r="G55" s="43">
        <v>151265.05530936187</v>
      </c>
      <c r="H55" s="43">
        <v>147362.128620864</v>
      </c>
      <c r="I55" s="43">
        <v>-3902.92668849787</v>
      </c>
      <c r="J55" s="43">
        <v>94053.1061119538</v>
      </c>
      <c r="K55" s="43">
        <v>89037.1649497499</v>
      </c>
      <c r="L55" s="43">
        <v>803588.758054378</v>
      </c>
    </row>
    <row r="56" spans="2:12" ht="11.25">
      <c r="B56" s="9" t="s">
        <v>152</v>
      </c>
      <c r="C56" s="43">
        <v>691876.883734267</v>
      </c>
      <c r="D56" s="43">
        <v>534397.266888588</v>
      </c>
      <c r="E56" s="43">
        <v>157479.616845679</v>
      </c>
      <c r="F56" s="43"/>
      <c r="G56" s="43">
        <v>180832.29940202553</v>
      </c>
      <c r="H56" s="43">
        <v>172381.673235536</v>
      </c>
      <c r="I56" s="43">
        <v>-8450.62616648953</v>
      </c>
      <c r="J56" s="43">
        <v>92891.2778466583</v>
      </c>
      <c r="K56" s="43">
        <v>95856.7276799217</v>
      </c>
      <c r="L56" s="43">
        <v>852842.48097005</v>
      </c>
    </row>
    <row r="57" spans="2:12" ht="11.25">
      <c r="B57" s="9" t="s">
        <v>153</v>
      </c>
      <c r="C57" s="43">
        <v>748211.757475324</v>
      </c>
      <c r="D57" s="43">
        <v>552133.968990891</v>
      </c>
      <c r="E57" s="43">
        <v>196077.788484433</v>
      </c>
      <c r="F57" s="43"/>
      <c r="G57" s="43">
        <v>182580.64156617824</v>
      </c>
      <c r="H57" s="43">
        <v>181986.77773126</v>
      </c>
      <c r="I57" s="43">
        <v>-593.863834918258</v>
      </c>
      <c r="J57" s="43">
        <v>87156.6246747902</v>
      </c>
      <c r="K57" s="43">
        <v>96293.689573462</v>
      </c>
      <c r="L57" s="43">
        <v>920467.606472993</v>
      </c>
    </row>
    <row r="58" spans="2:12" ht="11.25">
      <c r="B58" s="36" t="s">
        <v>128</v>
      </c>
      <c r="C58" s="44">
        <f>SUM(C54:C57)</f>
        <v>2719996.7028357508</v>
      </c>
      <c r="D58" s="44">
        <f>SUM(D54:D57)</f>
        <v>2065033.19124517</v>
      </c>
      <c r="E58" s="44">
        <f>SUM(E54:E57)</f>
        <v>654963.511590581</v>
      </c>
      <c r="F58" s="44"/>
      <c r="G58" s="44">
        <f aca="true" t="shared" si="9" ref="G58:L58">SUM(G54:G57)</f>
        <v>646868.9795940877</v>
      </c>
      <c r="H58" s="44">
        <f t="shared" si="9"/>
        <v>636675.778985953</v>
      </c>
      <c r="I58" s="44">
        <f t="shared" si="9"/>
        <v>-10193.200608134688</v>
      </c>
      <c r="J58" s="44">
        <f t="shared" si="9"/>
        <v>361680.470394547</v>
      </c>
      <c r="K58" s="44">
        <f t="shared" si="9"/>
        <v>375120.39618569904</v>
      </c>
      <c r="L58" s="44">
        <f t="shared" si="9"/>
        <v>3333039.3554224167</v>
      </c>
    </row>
    <row r="59" spans="2:12" ht="11.25">
      <c r="B59" s="9" t="s">
        <v>154</v>
      </c>
      <c r="C59" s="43">
        <v>710071.932129295</v>
      </c>
      <c r="D59" s="43">
        <v>546346.285302819</v>
      </c>
      <c r="E59" s="43">
        <v>163725.646826476</v>
      </c>
      <c r="F59" s="43"/>
      <c r="G59" s="43">
        <v>165252.1168989195</v>
      </c>
      <c r="H59" s="43">
        <v>177981.904996546</v>
      </c>
      <c r="I59" s="43">
        <v>12729.7880976265</v>
      </c>
      <c r="J59" s="43">
        <v>86093.2860668505</v>
      </c>
      <c r="K59" s="43">
        <v>100529.33581817</v>
      </c>
      <c r="L59" s="43">
        <v>886347.575472148</v>
      </c>
    </row>
    <row r="60" spans="2:12" ht="11.25">
      <c r="B60" s="9" t="s">
        <v>155</v>
      </c>
      <c r="C60" s="43">
        <v>741328.903249698</v>
      </c>
      <c r="D60" s="43">
        <v>568525.854928885</v>
      </c>
      <c r="E60" s="43">
        <v>172803.048320813</v>
      </c>
      <c r="F60" s="43"/>
      <c r="G60" s="43">
        <v>178077.19244591598</v>
      </c>
      <c r="H60" s="43">
        <v>193390.534343121</v>
      </c>
      <c r="I60" s="43">
        <v>15313.341897205</v>
      </c>
      <c r="J60" s="43">
        <v>104085.21874192</v>
      </c>
      <c r="K60" s="43">
        <v>110022.865414588</v>
      </c>
      <c r="L60" s="43">
        <v>944095.132817356</v>
      </c>
    </row>
    <row r="61" spans="2:12" ht="11.25">
      <c r="B61" s="9" t="s">
        <v>156</v>
      </c>
      <c r="C61" s="43">
        <v>776672.3630013621</v>
      </c>
      <c r="D61" s="43">
        <v>596732.451570027</v>
      </c>
      <c r="E61" s="43">
        <v>179939.911431335</v>
      </c>
      <c r="F61" s="43"/>
      <c r="G61" s="43">
        <v>195771.5246449543</v>
      </c>
      <c r="H61" s="43">
        <v>214813.932376055</v>
      </c>
      <c r="I61" s="43">
        <v>19042.4077311007</v>
      </c>
      <c r="J61" s="43">
        <v>112717.777042741</v>
      </c>
      <c r="K61" s="43">
        <v>125310.823310085</v>
      </c>
      <c r="L61" s="43">
        <v>997935.656841174</v>
      </c>
    </row>
    <row r="62" spans="2:12" ht="11.25">
      <c r="B62" s="9" t="s">
        <v>157</v>
      </c>
      <c r="C62" s="43">
        <v>851059.801619644</v>
      </c>
      <c r="D62" s="43">
        <v>628562.408198268</v>
      </c>
      <c r="E62" s="43">
        <v>222497.393421376</v>
      </c>
      <c r="F62" s="43"/>
      <c r="G62" s="43">
        <v>209625.16601020907</v>
      </c>
      <c r="H62" s="43">
        <v>211759.628284277</v>
      </c>
      <c r="I62" s="43">
        <v>2134.46227406793</v>
      </c>
      <c r="J62" s="43">
        <v>114373.718148489</v>
      </c>
      <c r="K62" s="43">
        <v>121858.975457157</v>
      </c>
      <c r="L62" s="43">
        <v>1057468.63486932</v>
      </c>
    </row>
    <row r="63" spans="2:12" ht="11.25">
      <c r="B63" s="36" t="s">
        <v>158</v>
      </c>
      <c r="C63" s="44">
        <f>SUM(C59:C62)</f>
        <v>3079132.999999999</v>
      </c>
      <c r="D63" s="44">
        <f>SUM(D59:D62)</f>
        <v>2340166.999999999</v>
      </c>
      <c r="E63" s="44">
        <f>SUM(E59:E62)</f>
        <v>738966</v>
      </c>
      <c r="F63" s="44"/>
      <c r="G63" s="44">
        <f aca="true" t="shared" si="10" ref="G63:L63">SUM(G59:G62)</f>
        <v>748725.9999999988</v>
      </c>
      <c r="H63" s="44">
        <f t="shared" si="10"/>
        <v>797945.9999999988</v>
      </c>
      <c r="I63" s="44">
        <f t="shared" si="10"/>
        <v>49220.00000000013</v>
      </c>
      <c r="J63" s="44">
        <f t="shared" si="10"/>
        <v>417270.0000000005</v>
      </c>
      <c r="K63" s="44">
        <f t="shared" si="10"/>
        <v>457722</v>
      </c>
      <c r="L63" s="44">
        <f t="shared" si="10"/>
        <v>3885846.999999998</v>
      </c>
    </row>
    <row r="64" spans="2:12" ht="11.25">
      <c r="B64" s="9" t="s">
        <v>167</v>
      </c>
      <c r="C64" s="43">
        <v>801202.7090398469</v>
      </c>
      <c r="D64" s="43">
        <v>623345.869333681</v>
      </c>
      <c r="E64" s="43">
        <v>177856.839706166</v>
      </c>
      <c r="F64" s="43"/>
      <c r="G64" s="43">
        <v>191967.26728844197</v>
      </c>
      <c r="H64" s="43">
        <v>209739.893054845</v>
      </c>
      <c r="I64" s="43">
        <v>17772.625766403</v>
      </c>
      <c r="J64" s="43">
        <v>102542.496875178</v>
      </c>
      <c r="K64" s="43">
        <v>115140.552237358</v>
      </c>
      <c r="L64" s="43">
        <v>1016117.17249891</v>
      </c>
    </row>
    <row r="65" spans="2:12" ht="11.25">
      <c r="B65" s="9" t="s">
        <v>168</v>
      </c>
      <c r="C65" s="43">
        <v>847470.221141477</v>
      </c>
      <c r="D65" s="43">
        <v>648370.9685497</v>
      </c>
      <c r="E65" s="43">
        <v>199099.252591777</v>
      </c>
      <c r="F65" s="43"/>
      <c r="G65" s="43">
        <v>196623.6239425347</v>
      </c>
      <c r="H65" s="43">
        <v>220697.213472469</v>
      </c>
      <c r="I65" s="43">
        <v>24073.5895299343</v>
      </c>
      <c r="J65" s="43">
        <v>123712.26187731</v>
      </c>
      <c r="K65" s="43">
        <v>129696.625982981</v>
      </c>
      <c r="L65" s="43">
        <v>1086256.66003821</v>
      </c>
    </row>
    <row r="66" spans="2:12" ht="11.25">
      <c r="B66" s="9" t="s">
        <v>169</v>
      </c>
      <c r="C66" s="43">
        <v>867229.821153533</v>
      </c>
      <c r="D66" s="43">
        <v>668122.126895324</v>
      </c>
      <c r="E66" s="43">
        <v>199107.694258209</v>
      </c>
      <c r="F66" s="43"/>
      <c r="G66" s="43">
        <v>224743.1009936574</v>
      </c>
      <c r="H66" s="43">
        <v>236835.238186562</v>
      </c>
      <c r="I66" s="43">
        <v>12092.1371929046</v>
      </c>
      <c r="J66" s="43">
        <v>135788.488281136</v>
      </c>
      <c r="K66" s="43">
        <v>140308.516487827</v>
      </c>
      <c r="L66" s="43">
        <v>1111637.16832631</v>
      </c>
    </row>
    <row r="67" spans="2:12" ht="11.25">
      <c r="B67" s="9" t="s">
        <v>171</v>
      </c>
      <c r="C67" s="43">
        <v>937367.248665144</v>
      </c>
      <c r="D67" s="43">
        <v>696063.035221296</v>
      </c>
      <c r="E67" s="43">
        <v>241304.213443848</v>
      </c>
      <c r="F67" s="43"/>
      <c r="G67" s="43">
        <v>234177.00777536572</v>
      </c>
      <c r="H67" s="43">
        <v>233512.655286124</v>
      </c>
      <c r="I67" s="43">
        <v>-664.352489241719</v>
      </c>
      <c r="J67" s="43">
        <v>139758.752966376</v>
      </c>
      <c r="K67" s="43">
        <v>150327.305291834</v>
      </c>
      <c r="L67" s="43">
        <v>1159646.99913657</v>
      </c>
    </row>
    <row r="68" spans="2:12" ht="11.25">
      <c r="B68" s="36" t="s">
        <v>170</v>
      </c>
      <c r="C68" s="44">
        <f>SUM(C64:C67)</f>
        <v>3453270.000000001</v>
      </c>
      <c r="D68" s="44">
        <f>SUM(D64:D67)</f>
        <v>2635902.000000001</v>
      </c>
      <c r="E68" s="44">
        <f>SUM(E64:E67)</f>
        <v>817368</v>
      </c>
      <c r="F68" s="44"/>
      <c r="G68" s="44">
        <f aca="true" t="shared" si="11" ref="G68:L68">SUM(G64:G67)</f>
        <v>847510.9999999998</v>
      </c>
      <c r="H68" s="44">
        <f t="shared" si="11"/>
        <v>900785</v>
      </c>
      <c r="I68" s="44">
        <f t="shared" si="11"/>
        <v>53274.00000000018</v>
      </c>
      <c r="J68" s="44">
        <f t="shared" si="11"/>
        <v>501802</v>
      </c>
      <c r="K68" s="44">
        <f t="shared" si="11"/>
        <v>535473</v>
      </c>
      <c r="L68" s="44">
        <f t="shared" si="11"/>
        <v>4373658</v>
      </c>
    </row>
    <row r="69" spans="2:12" ht="11.25">
      <c r="B69" s="9" t="s">
        <v>177</v>
      </c>
      <c r="C69" s="43">
        <v>887874.75438678</v>
      </c>
      <c r="D69" s="43">
        <v>693247.906737675</v>
      </c>
      <c r="E69" s="43">
        <v>194626.847649105</v>
      </c>
      <c r="F69" s="43"/>
      <c r="G69" s="43">
        <v>208275.99300237</v>
      </c>
      <c r="H69" s="43">
        <v>232840.802580918</v>
      </c>
      <c r="I69" s="43">
        <v>24564.809578548</v>
      </c>
      <c r="J69" s="43">
        <v>117365.883471033</v>
      </c>
      <c r="K69" s="43">
        <v>135257.106551222</v>
      </c>
      <c r="L69" s="43">
        <v>1127389.14346606</v>
      </c>
    </row>
    <row r="70" spans="2:12" ht="11.25">
      <c r="B70" s="9" t="s">
        <v>178</v>
      </c>
      <c r="C70" s="43">
        <v>931900.051595452</v>
      </c>
      <c r="D70" s="43">
        <v>716289.508474984</v>
      </c>
      <c r="E70" s="43">
        <v>215610.543120468</v>
      </c>
      <c r="F70" s="43"/>
      <c r="G70" s="43">
        <v>224226.7388054066</v>
      </c>
      <c r="H70" s="43">
        <v>243770.258846666</v>
      </c>
      <c r="I70" s="43">
        <v>19543.5200412594</v>
      </c>
      <c r="J70" s="43">
        <v>144370.283654024</v>
      </c>
      <c r="K70" s="43">
        <v>158792.978831465</v>
      </c>
      <c r="L70" s="43">
        <v>1180791.13530594</v>
      </c>
    </row>
    <row r="71" spans="2:12" ht="11.25">
      <c r="B71" s="9" t="s">
        <v>179</v>
      </c>
      <c r="C71" s="43">
        <v>967212.25078407</v>
      </c>
      <c r="D71" s="43">
        <v>751549.306304509</v>
      </c>
      <c r="E71" s="43">
        <v>215662.944479561</v>
      </c>
      <c r="F71" s="43"/>
      <c r="G71" s="43">
        <v>247763.9253507905</v>
      </c>
      <c r="H71" s="43">
        <v>259115.448517947</v>
      </c>
      <c r="I71" s="43">
        <v>11351.5231671565</v>
      </c>
      <c r="J71" s="43">
        <v>151023.376277502</v>
      </c>
      <c r="K71" s="43">
        <v>160654.252680659</v>
      </c>
      <c r="L71" s="43">
        <v>1228048.34606602</v>
      </c>
    </row>
    <row r="72" spans="2:12" ht="11.25">
      <c r="B72" s="9" t="s">
        <v>208</v>
      </c>
      <c r="C72" s="43">
        <v>1055305.943233699</v>
      </c>
      <c r="D72" s="43">
        <v>788577.278482832</v>
      </c>
      <c r="E72" s="43">
        <v>266728.664750867</v>
      </c>
      <c r="F72" s="43"/>
      <c r="G72" s="43">
        <v>281959.342841433</v>
      </c>
      <c r="H72" s="43">
        <v>259917.490054469</v>
      </c>
      <c r="I72" s="43">
        <v>-22041.852786964</v>
      </c>
      <c r="J72" s="43">
        <v>150714.456597441</v>
      </c>
      <c r="K72" s="43">
        <v>174211.661936654</v>
      </c>
      <c r="L72" s="43">
        <v>1269684.37516199</v>
      </c>
    </row>
    <row r="73" spans="2:12" ht="11.25">
      <c r="B73" s="36" t="s">
        <v>213</v>
      </c>
      <c r="C73" s="44">
        <f>SUM(C69:C72)</f>
        <v>3842293.0000000014</v>
      </c>
      <c r="D73" s="44">
        <f>SUM(D69:D72)</f>
        <v>2949664</v>
      </c>
      <c r="E73" s="44">
        <f>SUM(E69:E72)</f>
        <v>892629.0000000012</v>
      </c>
      <c r="F73" s="44"/>
      <c r="G73" s="44">
        <f aca="true" t="shared" si="12" ref="G73:L73">SUM(G69:G72)</f>
        <v>962226.0000000001</v>
      </c>
      <c r="H73" s="44">
        <f t="shared" si="12"/>
        <v>995644</v>
      </c>
      <c r="I73" s="44">
        <f t="shared" si="12"/>
        <v>33417.9999999999</v>
      </c>
      <c r="J73" s="44">
        <f t="shared" si="12"/>
        <v>563474</v>
      </c>
      <c r="K73" s="44">
        <f t="shared" si="12"/>
        <v>628916</v>
      </c>
      <c r="L73" s="44">
        <f t="shared" si="12"/>
        <v>4805913.00000001</v>
      </c>
    </row>
    <row r="74" spans="2:12" ht="11.25">
      <c r="B74" s="9" t="s">
        <v>252</v>
      </c>
      <c r="C74" s="43">
        <v>991060.059849665</v>
      </c>
      <c r="D74" s="43">
        <v>776428.855444922</v>
      </c>
      <c r="E74" s="43">
        <v>214631.204404743</v>
      </c>
      <c r="F74" s="43"/>
      <c r="G74" s="43">
        <v>224457.8300173899</v>
      </c>
      <c r="H74" s="43">
        <v>256269.834178714</v>
      </c>
      <c r="I74" s="43">
        <v>31812.0041613241</v>
      </c>
      <c r="J74" s="43">
        <v>124076.897012318</v>
      </c>
      <c r="K74" s="43">
        <v>163031.753929452</v>
      </c>
      <c r="L74" s="43">
        <v>1240187.04127257</v>
      </c>
    </row>
    <row r="75" spans="2:12" ht="11.25">
      <c r="B75" s="9" t="s">
        <v>253</v>
      </c>
      <c r="C75" s="43">
        <v>1051238.9835124388</v>
      </c>
      <c r="D75" s="43">
        <v>804047.813097889</v>
      </c>
      <c r="E75" s="43">
        <v>247191.17041455</v>
      </c>
      <c r="F75" s="43"/>
      <c r="G75" s="43">
        <v>263695.63156689954</v>
      </c>
      <c r="H75" s="43">
        <v>279233.937153057</v>
      </c>
      <c r="I75" s="43">
        <v>15538.3055861575</v>
      </c>
      <c r="J75" s="43">
        <v>154744.771861001</v>
      </c>
      <c r="K75" s="43">
        <v>179988.050117711</v>
      </c>
      <c r="L75" s="43">
        <v>1320767.94799494</v>
      </c>
    </row>
    <row r="76" spans="2:12" ht="11.25">
      <c r="B76" s="9" t="s">
        <v>254</v>
      </c>
      <c r="C76" s="43">
        <v>1073778.751501509</v>
      </c>
      <c r="D76" s="43">
        <v>829289.306231569</v>
      </c>
      <c r="E76" s="43">
        <v>244489.44526994</v>
      </c>
      <c r="F76" s="43"/>
      <c r="G76" s="43">
        <v>273844.3070456648</v>
      </c>
      <c r="H76" s="43">
        <v>291091.759159168</v>
      </c>
      <c r="I76" s="43">
        <v>17247.4521135032</v>
      </c>
      <c r="J76" s="43">
        <v>168184.347358867</v>
      </c>
      <c r="K76" s="43">
        <v>200214.584304595</v>
      </c>
      <c r="L76" s="43">
        <v>1350087.72582845</v>
      </c>
    </row>
    <row r="77" spans="2:12" ht="11.25">
      <c r="B77" s="9" t="s">
        <v>256</v>
      </c>
      <c r="C77" s="43">
        <v>1167752.2051363871</v>
      </c>
      <c r="D77" s="43">
        <v>866284.02522562</v>
      </c>
      <c r="E77" s="43">
        <v>301468.179910767</v>
      </c>
      <c r="F77" s="43"/>
      <c r="G77" s="43">
        <v>310214.23137004464</v>
      </c>
      <c r="H77" s="43">
        <v>287176.46950906</v>
      </c>
      <c r="I77" s="43">
        <v>-23037.7618609846</v>
      </c>
      <c r="J77" s="43">
        <v>173070.983767813</v>
      </c>
      <c r="K77" s="43">
        <v>199549.611648242</v>
      </c>
      <c r="L77" s="43">
        <v>1405412.28490403</v>
      </c>
    </row>
    <row r="78" spans="2:12" ht="11.25">
      <c r="B78" s="36" t="s">
        <v>255</v>
      </c>
      <c r="C78" s="44">
        <f>SUM(C74:C77)</f>
        <v>4283830</v>
      </c>
      <c r="D78" s="44">
        <f>SUM(D74:D77)</f>
        <v>3276050</v>
      </c>
      <c r="E78" s="44">
        <f>SUM(E74:E77)</f>
        <v>1007780.0000000001</v>
      </c>
      <c r="F78" s="44"/>
      <c r="G78" s="44">
        <f aca="true" t="shared" si="13" ref="G78:L78">SUM(G74:G77)</f>
        <v>1072211.9999999988</v>
      </c>
      <c r="H78" s="44">
        <f t="shared" si="13"/>
        <v>1113771.999999999</v>
      </c>
      <c r="I78" s="44">
        <f t="shared" si="13"/>
        <v>41560.000000000204</v>
      </c>
      <c r="J78" s="44">
        <f t="shared" si="13"/>
        <v>620076.9999999991</v>
      </c>
      <c r="K78" s="44">
        <f t="shared" si="13"/>
        <v>742784</v>
      </c>
      <c r="L78" s="44">
        <f t="shared" si="13"/>
        <v>5316454.99999999</v>
      </c>
    </row>
    <row r="79" spans="2:12" ht="11.25">
      <c r="B79" s="9" t="s">
        <v>258</v>
      </c>
      <c r="C79" s="43">
        <v>1099433.809639355</v>
      </c>
      <c r="D79" s="43">
        <v>854114.982059586</v>
      </c>
      <c r="E79" s="43">
        <v>245318.827579769</v>
      </c>
      <c r="F79" s="43"/>
      <c r="G79" s="43">
        <v>256334.8096427154</v>
      </c>
      <c r="H79" s="43">
        <v>286337.087789468</v>
      </c>
      <c r="I79" s="43">
        <v>30002.2781467526</v>
      </c>
      <c r="J79" s="43">
        <v>144104.72650837</v>
      </c>
      <c r="K79" s="43">
        <v>191424.262448007</v>
      </c>
      <c r="L79" s="43">
        <v>1368453.63963594</v>
      </c>
    </row>
    <row r="80" spans="2:12" ht="11.25">
      <c r="B80" s="9" t="s">
        <v>265</v>
      </c>
      <c r="C80" s="43">
        <v>1135508.153396779</v>
      </c>
      <c r="D80" s="43">
        <v>865640.312350009</v>
      </c>
      <c r="E80" s="43">
        <v>269867.84104677</v>
      </c>
      <c r="F80" s="43"/>
      <c r="G80" s="43">
        <v>270172.52055652847</v>
      </c>
      <c r="H80" s="43">
        <v>281672.25668551</v>
      </c>
      <c r="I80" s="43">
        <v>11499.7361289815</v>
      </c>
      <c r="J80" s="43">
        <v>161842.408201705</v>
      </c>
      <c r="K80" s="43">
        <v>189891.539949421</v>
      </c>
      <c r="L80" s="43">
        <v>1400631.01446355</v>
      </c>
    </row>
    <row r="81" spans="2:12" ht="11.25">
      <c r="B81" s="9" t="s">
        <v>266</v>
      </c>
      <c r="C81" s="43">
        <v>1161137.878065609</v>
      </c>
      <c r="D81" s="43">
        <v>887872.000828108</v>
      </c>
      <c r="E81" s="43">
        <v>273265.877237501</v>
      </c>
      <c r="F81" s="43"/>
      <c r="G81" s="43">
        <v>271627.1020646624</v>
      </c>
      <c r="H81" s="43">
        <v>289545.592093059</v>
      </c>
      <c r="I81" s="43">
        <v>17918.4900283966</v>
      </c>
      <c r="J81" s="43">
        <v>171719.949441283</v>
      </c>
      <c r="K81" s="43">
        <v>204754.361801363</v>
      </c>
      <c r="L81" s="43">
        <v>1435567.54782698</v>
      </c>
    </row>
    <row r="82" spans="2:12" ht="11.25">
      <c r="B82" s="9" t="s">
        <v>267</v>
      </c>
      <c r="C82" s="43">
        <v>1260077.158898256</v>
      </c>
      <c r="D82" s="43">
        <v>939800.704762297</v>
      </c>
      <c r="E82" s="43">
        <v>320276.454135959</v>
      </c>
      <c r="F82" s="43"/>
      <c r="G82" s="43">
        <v>310080.5677360947</v>
      </c>
      <c r="H82" s="43">
        <v>289868.063431964</v>
      </c>
      <c r="I82" s="43">
        <v>-20212.5043041307</v>
      </c>
      <c r="J82" s="43">
        <v>158562.915848642</v>
      </c>
      <c r="K82" s="43">
        <v>205638.835801209</v>
      </c>
      <c r="L82" s="43">
        <v>1482656.79807352</v>
      </c>
    </row>
    <row r="83" spans="2:12" ht="11.25">
      <c r="B83" s="36" t="s">
        <v>268</v>
      </c>
      <c r="C83" s="44">
        <f>SUM(C79:C82)</f>
        <v>4656156.999999999</v>
      </c>
      <c r="D83" s="44">
        <f>SUM(D79:D82)</f>
        <v>3547428</v>
      </c>
      <c r="E83" s="44">
        <f>SUM(E79:E82)</f>
        <v>1108728.9999999988</v>
      </c>
      <c r="F83" s="44"/>
      <c r="G83" s="44">
        <f aca="true" t="shared" si="14" ref="G83:L83">SUM(G79:G82)</f>
        <v>1108215.000000001</v>
      </c>
      <c r="H83" s="44">
        <f t="shared" si="14"/>
        <v>1147423.000000001</v>
      </c>
      <c r="I83" s="44">
        <f t="shared" si="14"/>
        <v>39208.00000000001</v>
      </c>
      <c r="J83" s="44">
        <f t="shared" si="14"/>
        <v>636230</v>
      </c>
      <c r="K83" s="44">
        <f t="shared" si="14"/>
        <v>791709</v>
      </c>
      <c r="L83" s="44">
        <f t="shared" si="14"/>
        <v>5687308.99999999</v>
      </c>
    </row>
    <row r="84" spans="2:12" ht="11.25">
      <c r="B84" s="9" t="s">
        <v>279</v>
      </c>
      <c r="C84" s="43">
        <v>1179473.6000122523</v>
      </c>
      <c r="D84" s="200">
        <v>912122.5940122524</v>
      </c>
      <c r="E84" s="200">
        <v>267351.006</v>
      </c>
      <c r="F84" s="43"/>
      <c r="G84" s="43">
        <v>254239.60935925815</v>
      </c>
      <c r="H84" s="43">
        <v>279921.18171749596</v>
      </c>
      <c r="I84" s="43">
        <v>25681.5723582378</v>
      </c>
      <c r="J84" s="43">
        <v>152791.07</v>
      </c>
      <c r="K84" s="43">
        <v>203044.661</v>
      </c>
      <c r="L84" s="43">
        <v>1434822.7630879863</v>
      </c>
    </row>
    <row r="85" spans="2:12" ht="11.25">
      <c r="B85" s="9" t="s">
        <v>282</v>
      </c>
      <c r="C85" s="43">
        <v>1208918.2172105133</v>
      </c>
      <c r="D85" s="200">
        <v>915770.6162105133</v>
      </c>
      <c r="E85" s="200">
        <v>293147.601</v>
      </c>
      <c r="F85" s="43"/>
      <c r="G85" s="43">
        <v>270241.6972686399</v>
      </c>
      <c r="H85" s="43">
        <v>267299.428656471</v>
      </c>
      <c r="I85" s="43">
        <v>-2942.268612168908</v>
      </c>
      <c r="J85" s="43">
        <v>189046.697</v>
      </c>
      <c r="K85" s="43">
        <v>205820.292</v>
      </c>
      <c r="L85" s="43">
        <v>1456501.7822548153</v>
      </c>
    </row>
    <row r="86" spans="2:12" ht="11.25">
      <c r="B86" s="9" t="s">
        <v>289</v>
      </c>
      <c r="C86" s="43">
        <v>1226332.0387294502</v>
      </c>
      <c r="D86" s="200">
        <v>937194.6647294502</v>
      </c>
      <c r="E86" s="200">
        <v>289137.374</v>
      </c>
      <c r="F86" s="43"/>
      <c r="G86" s="43">
        <v>273796.0376472854</v>
      </c>
      <c r="H86" s="43">
        <v>268429.87661573477</v>
      </c>
      <c r="I86" s="43">
        <v>-5366.161031550616</v>
      </c>
      <c r="J86" s="43">
        <v>211906.135</v>
      </c>
      <c r="K86" s="43">
        <v>219922.138</v>
      </c>
      <c r="L86" s="43">
        <v>1481379.7513136344</v>
      </c>
    </row>
    <row r="87" ht="11.25">
      <c r="B87" s="53" t="s">
        <v>270</v>
      </c>
    </row>
    <row r="89" ht="11.25">
      <c r="L89" s="43"/>
    </row>
    <row r="90" spans="3:13" ht="11.25"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3:13" ht="11.25"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3"/>
  <sheetViews>
    <sheetView zoomScaleSheetLayoutView="100" zoomScalePageLayoutView="0" workbookViewId="0" topLeftCell="A1">
      <selection activeCell="A75" sqref="A75:IV137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3" customFormat="1" ht="12.75">
      <c r="B1" s="69" t="s">
        <v>182</v>
      </c>
      <c r="D1" s="75"/>
      <c r="E1" s="75"/>
      <c r="F1" s="75"/>
      <c r="U1" s="110" t="str">
        <f>'Tab 1'!K1</f>
        <v>Carta de Conjuntura | Dez-2015</v>
      </c>
    </row>
    <row r="2" spans="2:12" s="73" customFormat="1" ht="12.75">
      <c r="B2" s="74"/>
      <c r="D2" s="75"/>
      <c r="E2" s="75"/>
      <c r="F2" s="75"/>
      <c r="L2" s="72"/>
    </row>
    <row r="3" spans="2:22" ht="11.25">
      <c r="B3" s="28" t="s">
        <v>163</v>
      </c>
      <c r="J3" s="197"/>
      <c r="K3" s="197"/>
      <c r="L3" s="197"/>
      <c r="M3" s="197"/>
      <c r="N3" s="197"/>
      <c r="O3" s="197"/>
      <c r="P3" s="197"/>
      <c r="Q3" s="198"/>
      <c r="R3" s="199"/>
      <c r="S3" s="199"/>
      <c r="T3" s="199"/>
      <c r="U3" s="199"/>
      <c r="V3" s="199"/>
    </row>
    <row r="4" spans="2:22" ht="11.25">
      <c r="B4" s="41" t="s">
        <v>57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ht="11.25">
      <c r="B5" s="42" t="s">
        <v>109</v>
      </c>
    </row>
    <row r="6" ht="11.25">
      <c r="B6" s="42"/>
    </row>
    <row r="7" spans="2:21" ht="11.25">
      <c r="B7" s="78"/>
      <c r="C7" s="80"/>
      <c r="D7" s="268" t="s">
        <v>42</v>
      </c>
      <c r="E7" s="268"/>
      <c r="F7" s="268"/>
      <c r="G7" s="268"/>
      <c r="H7" s="268"/>
      <c r="I7" s="32"/>
      <c r="J7" s="268" t="s">
        <v>43</v>
      </c>
      <c r="K7" s="268"/>
      <c r="L7" s="268"/>
      <c r="M7" s="268"/>
      <c r="N7" s="268"/>
      <c r="O7" s="268"/>
      <c r="P7" s="268"/>
      <c r="Q7" s="268"/>
      <c r="R7" s="32"/>
      <c r="S7" s="80"/>
      <c r="T7" s="80"/>
      <c r="U7" s="80"/>
    </row>
    <row r="8" spans="2:21" ht="45.75" customHeight="1" thickBot="1">
      <c r="B8" s="79" t="s">
        <v>1</v>
      </c>
      <c r="C8" s="34" t="s">
        <v>41</v>
      </c>
      <c r="D8" s="34" t="s">
        <v>58</v>
      </c>
      <c r="E8" s="34" t="s">
        <v>126</v>
      </c>
      <c r="F8" s="34" t="s">
        <v>59</v>
      </c>
      <c r="G8" s="34" t="s">
        <v>269</v>
      </c>
      <c r="H8" s="34" t="s">
        <v>32</v>
      </c>
      <c r="I8" s="34"/>
      <c r="J8" s="34" t="s">
        <v>60</v>
      </c>
      <c r="K8" s="34" t="s">
        <v>110</v>
      </c>
      <c r="L8" s="34" t="s">
        <v>111</v>
      </c>
      <c r="M8" s="34" t="s">
        <v>112</v>
      </c>
      <c r="N8" s="34" t="s">
        <v>61</v>
      </c>
      <c r="O8" s="34" t="s">
        <v>113</v>
      </c>
      <c r="P8" s="34" t="s">
        <v>114</v>
      </c>
      <c r="Q8" s="34" t="s">
        <v>32</v>
      </c>
      <c r="R8" s="34"/>
      <c r="S8" s="34" t="s">
        <v>44</v>
      </c>
      <c r="T8" s="34" t="s">
        <v>62</v>
      </c>
      <c r="U8" s="34" t="s">
        <v>46</v>
      </c>
    </row>
    <row r="9" spans="2:21" ht="12" thickTop="1">
      <c r="B9" s="111" t="s">
        <v>192</v>
      </c>
      <c r="C9" s="132">
        <v>132.7543973872134</v>
      </c>
      <c r="D9" s="132">
        <v>105.22268278878026</v>
      </c>
      <c r="E9" s="132">
        <v>89.91013220206752</v>
      </c>
      <c r="F9" s="132">
        <v>116.8454861681218</v>
      </c>
      <c r="G9" s="132">
        <v>102.1206800759716</v>
      </c>
      <c r="H9" s="132">
        <v>96.4532845273806</v>
      </c>
      <c r="I9" s="132"/>
      <c r="J9" s="132">
        <v>97.41226435910193</v>
      </c>
      <c r="K9" s="132">
        <v>104.9963356937463</v>
      </c>
      <c r="L9" s="132">
        <v>145.76535423132037</v>
      </c>
      <c r="M9" s="132">
        <v>97.73368506149517</v>
      </c>
      <c r="N9" s="132">
        <v>111.27159780596715</v>
      </c>
      <c r="O9" s="132">
        <v>105.14297988357447</v>
      </c>
      <c r="P9" s="132">
        <v>111.01084013839824</v>
      </c>
      <c r="Q9" s="132">
        <v>107.68284312168116</v>
      </c>
      <c r="R9" s="132"/>
      <c r="S9" s="132">
        <v>106.02650053180275</v>
      </c>
      <c r="T9" s="132">
        <v>108.17082988534077</v>
      </c>
      <c r="U9" s="132">
        <v>106.40324728188213</v>
      </c>
    </row>
    <row r="10" spans="2:21" ht="11.25">
      <c r="B10" s="9" t="s">
        <v>193</v>
      </c>
      <c r="C10" s="24">
        <v>130.92377338426328</v>
      </c>
      <c r="D10" s="24">
        <v>107.07123478982523</v>
      </c>
      <c r="E10" s="24">
        <v>102.2020512894817</v>
      </c>
      <c r="F10" s="24">
        <v>114.10470062301349</v>
      </c>
      <c r="G10" s="24">
        <v>106.81916671068339</v>
      </c>
      <c r="H10" s="24">
        <v>104.77639983269252</v>
      </c>
      <c r="I10" s="24"/>
      <c r="J10" s="24">
        <v>103.58660471257042</v>
      </c>
      <c r="K10" s="24">
        <v>114.00237085431586</v>
      </c>
      <c r="L10" s="24">
        <v>155.22500278263047</v>
      </c>
      <c r="M10" s="24">
        <v>94.41388085724522</v>
      </c>
      <c r="N10" s="24">
        <v>112.95122263261032</v>
      </c>
      <c r="O10" s="24">
        <v>106.98338518863129</v>
      </c>
      <c r="P10" s="24">
        <v>113.09033543654292</v>
      </c>
      <c r="Q10" s="24">
        <v>110.04301653873773</v>
      </c>
      <c r="R10" s="24"/>
      <c r="S10" s="24">
        <v>109.76741967042301</v>
      </c>
      <c r="T10" s="24">
        <v>112.70232018099412</v>
      </c>
      <c r="U10" s="24">
        <v>110.254362002232</v>
      </c>
    </row>
    <row r="11" spans="2:21" ht="11.25">
      <c r="B11" s="9" t="s">
        <v>194</v>
      </c>
      <c r="C11" s="24">
        <v>121.21936456815652</v>
      </c>
      <c r="D11" s="24">
        <v>120.15835309763698</v>
      </c>
      <c r="E11" s="24">
        <v>107.09705962856535</v>
      </c>
      <c r="F11" s="24">
        <v>113.96284854680246</v>
      </c>
      <c r="G11" s="24">
        <v>112.74044475881409</v>
      </c>
      <c r="H11" s="24">
        <v>109.66717244716573</v>
      </c>
      <c r="I11" s="24"/>
      <c r="J11" s="24">
        <v>110.09033769684638</v>
      </c>
      <c r="K11" s="24">
        <v>119.57275396569929</v>
      </c>
      <c r="L11" s="24">
        <v>163.19667433688014</v>
      </c>
      <c r="M11" s="24">
        <v>111.91959888473612</v>
      </c>
      <c r="N11" s="24">
        <v>115.00778358792822</v>
      </c>
      <c r="O11" s="24">
        <v>109.77709357234761</v>
      </c>
      <c r="P11" s="24">
        <v>113.23067597685205</v>
      </c>
      <c r="Q11" s="24">
        <v>114.73842233575118</v>
      </c>
      <c r="R11" s="24"/>
      <c r="S11" s="24">
        <v>113.7979687470739</v>
      </c>
      <c r="T11" s="24">
        <v>115.97388617257822</v>
      </c>
      <c r="U11" s="24">
        <v>114.18530754538145</v>
      </c>
    </row>
    <row r="12" spans="2:21" ht="11.25">
      <c r="B12" s="45" t="s">
        <v>195</v>
      </c>
      <c r="C12" s="52">
        <v>84.88424551704922</v>
      </c>
      <c r="D12" s="52">
        <v>132.63675707714603</v>
      </c>
      <c r="E12" s="52">
        <v>105.75820296634832</v>
      </c>
      <c r="F12" s="52">
        <v>118.23463629586016</v>
      </c>
      <c r="G12" s="52">
        <v>109.41276581306602</v>
      </c>
      <c r="H12" s="52">
        <v>108.83224604009636</v>
      </c>
      <c r="I12" s="52"/>
      <c r="J12" s="52">
        <v>112.97618552294406</v>
      </c>
      <c r="K12" s="52">
        <v>119.61987191164529</v>
      </c>
      <c r="L12" s="52">
        <v>170.17199084458264</v>
      </c>
      <c r="M12" s="52">
        <v>116.97918530200872</v>
      </c>
      <c r="N12" s="52">
        <v>119.10141380088605</v>
      </c>
      <c r="O12" s="52">
        <v>112.45538306778869</v>
      </c>
      <c r="P12" s="52">
        <v>113.27863178203248</v>
      </c>
      <c r="Q12" s="52">
        <v>117.4794001269972</v>
      </c>
      <c r="R12" s="52"/>
      <c r="S12" s="52">
        <v>113.63329577274183</v>
      </c>
      <c r="T12" s="52">
        <v>115.54067766341905</v>
      </c>
      <c r="U12" s="52">
        <v>113.98410221327327</v>
      </c>
    </row>
    <row r="13" spans="2:21" ht="11.25">
      <c r="B13" s="9" t="s">
        <v>196</v>
      </c>
      <c r="C13" s="24">
        <v>136.58791253584238</v>
      </c>
      <c r="D13" s="24">
        <v>114.63186148483717</v>
      </c>
      <c r="E13" s="24">
        <v>94.23835640856838</v>
      </c>
      <c r="F13" s="24">
        <v>117.94593912287215</v>
      </c>
      <c r="G13" s="24">
        <v>105.71124153094449</v>
      </c>
      <c r="H13" s="24">
        <v>100.418997127202</v>
      </c>
      <c r="I13" s="24"/>
      <c r="J13" s="24">
        <v>102.4902028301375</v>
      </c>
      <c r="K13" s="24">
        <v>105.52241777185212</v>
      </c>
      <c r="L13" s="24">
        <v>161.09053718369265</v>
      </c>
      <c r="M13" s="24">
        <v>97.80729992623641</v>
      </c>
      <c r="N13" s="24">
        <v>116.517499333376</v>
      </c>
      <c r="O13" s="24">
        <v>103.45563456118853</v>
      </c>
      <c r="P13" s="24">
        <v>114.43527079132275</v>
      </c>
      <c r="Q13" s="24">
        <v>110.29342419131942</v>
      </c>
      <c r="R13" s="24"/>
      <c r="S13" s="24">
        <v>109.06621126835388</v>
      </c>
      <c r="T13" s="24">
        <v>115.97642480375906</v>
      </c>
      <c r="U13" s="24">
        <v>110.10085621394316</v>
      </c>
    </row>
    <row r="14" spans="2:21" ht="11.25">
      <c r="B14" s="9" t="s">
        <v>197</v>
      </c>
      <c r="C14" s="24">
        <v>134.8967177223137</v>
      </c>
      <c r="D14" s="24">
        <v>116.28809272264743</v>
      </c>
      <c r="E14" s="24">
        <v>102.96635057018288</v>
      </c>
      <c r="F14" s="24">
        <v>111.77585729723936</v>
      </c>
      <c r="G14" s="24">
        <v>106.58429305085609</v>
      </c>
      <c r="H14" s="24">
        <v>105.22573726518124</v>
      </c>
      <c r="I14" s="24"/>
      <c r="J14" s="24">
        <v>108.66297023602131</v>
      </c>
      <c r="K14" s="24">
        <v>113.50248163135609</v>
      </c>
      <c r="L14" s="24">
        <v>166.58934288591615</v>
      </c>
      <c r="M14" s="24">
        <v>95.17867211439702</v>
      </c>
      <c r="N14" s="24">
        <v>117.80017277376317</v>
      </c>
      <c r="O14" s="24">
        <v>107.98598979233941</v>
      </c>
      <c r="P14" s="24">
        <v>117.3769858995614</v>
      </c>
      <c r="Q14" s="24">
        <v>113.54499478360992</v>
      </c>
      <c r="R14" s="24"/>
      <c r="S14" s="24">
        <v>112.50514904922426</v>
      </c>
      <c r="T14" s="24">
        <v>114.1562894573436</v>
      </c>
      <c r="U14" s="24">
        <v>112.81893953616903</v>
      </c>
    </row>
    <row r="15" spans="2:21" ht="11.25">
      <c r="B15" s="9" t="s">
        <v>198</v>
      </c>
      <c r="C15" s="24">
        <v>128.4528462176041</v>
      </c>
      <c r="D15" s="24">
        <v>126.31103463977479</v>
      </c>
      <c r="E15" s="24">
        <v>106.930490121711</v>
      </c>
      <c r="F15" s="24">
        <v>98.21137513328586</v>
      </c>
      <c r="G15" s="24">
        <v>107.36616629258727</v>
      </c>
      <c r="H15" s="24">
        <v>106.79371426637833</v>
      </c>
      <c r="I15" s="24"/>
      <c r="J15" s="24">
        <v>111.31597275232494</v>
      </c>
      <c r="K15" s="24">
        <v>119.46500135072274</v>
      </c>
      <c r="L15" s="24">
        <v>169.18303732077482</v>
      </c>
      <c r="M15" s="24">
        <v>113.46188216717444</v>
      </c>
      <c r="N15" s="24">
        <v>118.25127820022901</v>
      </c>
      <c r="O15" s="24">
        <v>109.12951273337055</v>
      </c>
      <c r="P15" s="24">
        <v>117.64924034085341</v>
      </c>
      <c r="Q15" s="24">
        <v>116.72614408236976</v>
      </c>
      <c r="R15" s="24"/>
      <c r="S15" s="24">
        <v>114.7346057083146</v>
      </c>
      <c r="T15" s="24">
        <v>113.92749131960133</v>
      </c>
      <c r="U15" s="24">
        <v>114.71192532909</v>
      </c>
    </row>
    <row r="16" spans="2:21" ht="11.25">
      <c r="B16" s="45" t="s">
        <v>199</v>
      </c>
      <c r="C16" s="52">
        <v>94.27455552479476</v>
      </c>
      <c r="D16" s="52">
        <v>132.9802494043117</v>
      </c>
      <c r="E16" s="52">
        <v>103.72123928404216</v>
      </c>
      <c r="F16" s="52">
        <v>99.67103067385332</v>
      </c>
      <c r="G16" s="52">
        <v>104.34242279651451</v>
      </c>
      <c r="H16" s="52">
        <v>104.59431451629803</v>
      </c>
      <c r="I16" s="52"/>
      <c r="J16" s="52">
        <v>109.41335179850276</v>
      </c>
      <c r="K16" s="52">
        <v>120.7499918287</v>
      </c>
      <c r="L16" s="52">
        <v>178.75749775226427</v>
      </c>
      <c r="M16" s="52">
        <v>119.44417935826263</v>
      </c>
      <c r="N16" s="52">
        <v>120.28501682636407</v>
      </c>
      <c r="O16" s="52">
        <v>112.18794662332111</v>
      </c>
      <c r="P16" s="52">
        <v>117.15662307912145</v>
      </c>
      <c r="Q16" s="52">
        <v>118.66467023960398</v>
      </c>
      <c r="R16" s="52"/>
      <c r="S16" s="52">
        <v>113.625639229988</v>
      </c>
      <c r="T16" s="52">
        <v>111.18903877286589</v>
      </c>
      <c r="U16" s="52">
        <v>113.37793270730057</v>
      </c>
    </row>
    <row r="17" spans="2:21" ht="11.25">
      <c r="B17" s="9" t="s">
        <v>200</v>
      </c>
      <c r="C17" s="24">
        <v>143.0276126853545</v>
      </c>
      <c r="D17" s="24">
        <v>130.551747242028</v>
      </c>
      <c r="E17" s="24">
        <v>92.07021958060739</v>
      </c>
      <c r="F17" s="24">
        <v>106.33190701340475</v>
      </c>
      <c r="G17" s="24">
        <v>103.10366850491664</v>
      </c>
      <c r="H17" s="24">
        <v>98.08344385061491</v>
      </c>
      <c r="I17" s="24"/>
      <c r="J17" s="24">
        <v>98.15068163209651</v>
      </c>
      <c r="K17" s="24">
        <v>110.38078544864514</v>
      </c>
      <c r="L17" s="24">
        <v>172.3847078998415</v>
      </c>
      <c r="M17" s="24">
        <v>102.09150643283297</v>
      </c>
      <c r="N17" s="24">
        <v>120.03129962498399</v>
      </c>
      <c r="O17" s="24">
        <v>107.97392030978762</v>
      </c>
      <c r="P17" s="24">
        <v>118.08239338961583</v>
      </c>
      <c r="Q17" s="24">
        <v>113.5324514761459</v>
      </c>
      <c r="R17" s="24"/>
      <c r="S17" s="24">
        <v>110.8648112076781</v>
      </c>
      <c r="T17" s="24">
        <v>108.7448835066477</v>
      </c>
      <c r="U17" s="24">
        <v>110.6259482566041</v>
      </c>
    </row>
    <row r="18" spans="2:21" ht="11.25">
      <c r="B18" s="9" t="s">
        <v>201</v>
      </c>
      <c r="C18" s="24">
        <v>144.8036082167724</v>
      </c>
      <c r="D18" s="24">
        <v>140.45764064665678</v>
      </c>
      <c r="E18" s="24">
        <v>103.64778898446771</v>
      </c>
      <c r="F18" s="24">
        <v>112.22599160864101</v>
      </c>
      <c r="G18" s="24">
        <v>109.58204568725229</v>
      </c>
      <c r="H18" s="24">
        <v>107.66304945051849</v>
      </c>
      <c r="I18" s="24"/>
      <c r="J18" s="24">
        <v>105.30530421333869</v>
      </c>
      <c r="K18" s="24">
        <v>118.49631815821482</v>
      </c>
      <c r="L18" s="24">
        <v>173.66546029354106</v>
      </c>
      <c r="M18" s="24">
        <v>99.38924146454974</v>
      </c>
      <c r="N18" s="24">
        <v>121.64353258467422</v>
      </c>
      <c r="O18" s="24">
        <v>111.27204172603894</v>
      </c>
      <c r="P18" s="24">
        <v>120.64115413378588</v>
      </c>
      <c r="Q18" s="24">
        <v>116.3676183231065</v>
      </c>
      <c r="R18" s="24"/>
      <c r="S18" s="24">
        <v>115.58641334671643</v>
      </c>
      <c r="T18" s="24">
        <v>113.88185970479199</v>
      </c>
      <c r="U18" s="24">
        <v>115.41174725837676</v>
      </c>
    </row>
    <row r="19" spans="2:21" ht="11.25">
      <c r="B19" s="9" t="s">
        <v>202</v>
      </c>
      <c r="C19" s="24">
        <v>143.4610423292616</v>
      </c>
      <c r="D19" s="24">
        <v>146.29588782467977</v>
      </c>
      <c r="E19" s="24">
        <v>110.06005508064663</v>
      </c>
      <c r="F19" s="24">
        <v>111.54565996898317</v>
      </c>
      <c r="G19" s="24">
        <v>115.01521122030195</v>
      </c>
      <c r="H19" s="24">
        <v>112.93286656056969</v>
      </c>
      <c r="I19" s="24"/>
      <c r="J19" s="24">
        <v>109.8815611252311</v>
      </c>
      <c r="K19" s="24">
        <v>125.34917080240815</v>
      </c>
      <c r="L19" s="24">
        <v>179.89776143493265</v>
      </c>
      <c r="M19" s="24">
        <v>118.03432614505279</v>
      </c>
      <c r="N19" s="24">
        <v>123.05550283967831</v>
      </c>
      <c r="O19" s="24">
        <v>114.2795850494457</v>
      </c>
      <c r="P19" s="24">
        <v>120.48986484695793</v>
      </c>
      <c r="Q19" s="24">
        <v>120.69436235393533</v>
      </c>
      <c r="R19" s="24"/>
      <c r="S19" s="24">
        <v>119.90218611087175</v>
      </c>
      <c r="T19" s="24">
        <v>116.63690003400545</v>
      </c>
      <c r="U19" s="24">
        <v>119.50081440625308</v>
      </c>
    </row>
    <row r="20" spans="2:21" ht="11.25">
      <c r="B20" s="45" t="s">
        <v>203</v>
      </c>
      <c r="C20" s="52">
        <v>102.55641818484371</v>
      </c>
      <c r="D20" s="52">
        <v>147.58267252488122</v>
      </c>
      <c r="E20" s="52">
        <v>110.61482803136043</v>
      </c>
      <c r="F20" s="52">
        <v>115.73409676933699</v>
      </c>
      <c r="G20" s="52">
        <v>116.63342375868828</v>
      </c>
      <c r="H20" s="52">
        <v>114.21407421883356</v>
      </c>
      <c r="I20" s="52"/>
      <c r="J20" s="52">
        <v>108.34255241551611</v>
      </c>
      <c r="K20" s="52">
        <v>123.16769969764931</v>
      </c>
      <c r="L20" s="52">
        <v>191.9549549233505</v>
      </c>
      <c r="M20" s="52">
        <v>122.52724260604377</v>
      </c>
      <c r="N20" s="52">
        <v>126.3575608857614</v>
      </c>
      <c r="O20" s="52">
        <v>118.63300954011102</v>
      </c>
      <c r="P20" s="52">
        <v>120.01566293530433</v>
      </c>
      <c r="Q20" s="52">
        <v>122.97354296290315</v>
      </c>
      <c r="R20" s="52"/>
      <c r="S20" s="52">
        <v>119.68354457884675</v>
      </c>
      <c r="T20" s="52">
        <v>116.14984112209656</v>
      </c>
      <c r="U20" s="52">
        <v>119.242551614289</v>
      </c>
    </row>
    <row r="21" spans="2:21" ht="11.25">
      <c r="B21" s="9" t="s">
        <v>204</v>
      </c>
      <c r="C21" s="24">
        <v>165.0135964751964</v>
      </c>
      <c r="D21" s="24">
        <v>134.2975067211595</v>
      </c>
      <c r="E21" s="24">
        <v>89.65798961173552</v>
      </c>
      <c r="F21" s="24">
        <v>116.84953846820416</v>
      </c>
      <c r="G21" s="24">
        <v>102.307207495068</v>
      </c>
      <c r="H21" s="24">
        <v>98.15135908717335</v>
      </c>
      <c r="I21" s="24"/>
      <c r="J21" s="24">
        <v>98.5653220040755</v>
      </c>
      <c r="K21" s="24">
        <v>104.3515992310473</v>
      </c>
      <c r="L21" s="24">
        <v>177.54721095103778</v>
      </c>
      <c r="M21" s="24">
        <v>99.49626214490426</v>
      </c>
      <c r="N21" s="24">
        <v>128.2062250869813</v>
      </c>
      <c r="O21" s="24">
        <v>110.51393161788432</v>
      </c>
      <c r="P21" s="24">
        <v>120.61580438998236</v>
      </c>
      <c r="Q21" s="24">
        <v>115.6107998740394</v>
      </c>
      <c r="R21" s="24"/>
      <c r="S21" s="24">
        <v>113.57821922834047</v>
      </c>
      <c r="T21" s="24">
        <v>113.01962954653446</v>
      </c>
      <c r="U21" s="24">
        <v>113.57637370592631</v>
      </c>
    </row>
    <row r="22" spans="2:21" ht="11.25">
      <c r="B22" s="9" t="s">
        <v>205</v>
      </c>
      <c r="C22" s="24">
        <v>164.25781099043775</v>
      </c>
      <c r="D22" s="24">
        <v>137.613068431887</v>
      </c>
      <c r="E22" s="24">
        <v>105.80452093213059</v>
      </c>
      <c r="F22" s="24">
        <v>112.33817181889236</v>
      </c>
      <c r="G22" s="24">
        <v>96.08744255759574</v>
      </c>
      <c r="H22" s="24">
        <v>105.51905316115632</v>
      </c>
      <c r="I22" s="24"/>
      <c r="J22" s="24">
        <v>103.51013620510825</v>
      </c>
      <c r="K22" s="24">
        <v>115.15123925617273</v>
      </c>
      <c r="L22" s="24">
        <v>182.00575788183795</v>
      </c>
      <c r="M22" s="24">
        <v>95.6022045711548</v>
      </c>
      <c r="N22" s="24">
        <v>127.89693618159438</v>
      </c>
      <c r="O22" s="24">
        <v>110.66218033988507</v>
      </c>
      <c r="P22" s="24">
        <v>124.25150562467319</v>
      </c>
      <c r="Q22" s="24">
        <v>117.40197915485955</v>
      </c>
      <c r="R22" s="24"/>
      <c r="S22" s="24">
        <v>116.81200889982095</v>
      </c>
      <c r="T22" s="24">
        <v>112.92235620073963</v>
      </c>
      <c r="U22" s="24">
        <v>116.31339274401309</v>
      </c>
    </row>
    <row r="23" spans="2:21" ht="11.25">
      <c r="B23" s="9" t="s">
        <v>206</v>
      </c>
      <c r="C23" s="24">
        <v>145.5680916601783</v>
      </c>
      <c r="D23" s="24">
        <v>149.99104408444276</v>
      </c>
      <c r="E23" s="24">
        <v>118.53807841432003</v>
      </c>
      <c r="F23" s="24">
        <v>115.12756960817799</v>
      </c>
      <c r="G23" s="24">
        <v>101.18681379559654</v>
      </c>
      <c r="H23" s="24">
        <v>115.08560630433604</v>
      </c>
      <c r="I23" s="24"/>
      <c r="J23" s="24">
        <v>106.40437617885085</v>
      </c>
      <c r="K23" s="24">
        <v>122.76243315058551</v>
      </c>
      <c r="L23" s="24">
        <v>183.184507973083</v>
      </c>
      <c r="M23" s="24">
        <v>113.45715275894291</v>
      </c>
      <c r="N23" s="24">
        <v>126.32138231415998</v>
      </c>
      <c r="O23" s="24">
        <v>114.18749608426592</v>
      </c>
      <c r="P23" s="24">
        <v>124.71656753643995</v>
      </c>
      <c r="Q23" s="24">
        <v>121.26165118057737</v>
      </c>
      <c r="R23" s="24"/>
      <c r="S23" s="24">
        <v>121.03349048037767</v>
      </c>
      <c r="T23" s="24">
        <v>115.21627658060962</v>
      </c>
      <c r="U23" s="24">
        <v>120.24910545605671</v>
      </c>
    </row>
    <row r="24" spans="2:21" ht="11.25">
      <c r="B24" s="45" t="s">
        <v>207</v>
      </c>
      <c r="C24" s="52">
        <v>103.35248059379558</v>
      </c>
      <c r="D24" s="52">
        <v>168.87380888725357</v>
      </c>
      <c r="E24" s="52">
        <v>113.46572815977672</v>
      </c>
      <c r="F24" s="52">
        <v>118.0958556757773</v>
      </c>
      <c r="G24" s="52">
        <v>105.01510162121113</v>
      </c>
      <c r="H24" s="52">
        <v>114.58597804078502</v>
      </c>
      <c r="I24" s="52"/>
      <c r="J24" s="52">
        <v>111.5469430982473</v>
      </c>
      <c r="K24" s="52">
        <v>124.41838281614375</v>
      </c>
      <c r="L24" s="52">
        <v>191.3937992426799</v>
      </c>
      <c r="M24" s="52">
        <v>119.25814821285428</v>
      </c>
      <c r="N24" s="52">
        <v>127.68170151856567</v>
      </c>
      <c r="O24" s="52">
        <v>116.56652386411555</v>
      </c>
      <c r="P24" s="52">
        <v>125.04278350277454</v>
      </c>
      <c r="Q24" s="52">
        <v>123.98811788750655</v>
      </c>
      <c r="R24" s="52"/>
      <c r="S24" s="52">
        <v>120.33012869895464</v>
      </c>
      <c r="T24" s="52">
        <v>117.17795960620766</v>
      </c>
      <c r="U24" s="52">
        <v>119.94454676031935</v>
      </c>
    </row>
    <row r="25" spans="2:21" ht="11.25">
      <c r="B25" s="9" t="s">
        <v>172</v>
      </c>
      <c r="C25" s="24">
        <v>165.03428735186324</v>
      </c>
      <c r="D25" s="24">
        <v>137.29959671550887</v>
      </c>
      <c r="E25" s="24">
        <v>102.38309615973958</v>
      </c>
      <c r="F25" s="24">
        <v>117.1250012079495</v>
      </c>
      <c r="G25" s="24">
        <v>103.05972184851427</v>
      </c>
      <c r="H25" s="24">
        <v>105.39203898600572</v>
      </c>
      <c r="I25" s="24"/>
      <c r="J25" s="24">
        <v>106.42797943102217</v>
      </c>
      <c r="K25" s="24">
        <v>114.83649235272006</v>
      </c>
      <c r="L25" s="24">
        <v>179.58789818665622</v>
      </c>
      <c r="M25" s="24">
        <v>100.90278388541849</v>
      </c>
      <c r="N25" s="24">
        <v>129.09632628728428</v>
      </c>
      <c r="O25" s="24">
        <v>109.03658345284008</v>
      </c>
      <c r="P25" s="24">
        <v>129.7227734453059</v>
      </c>
      <c r="Q25" s="24">
        <v>119.44978010759128</v>
      </c>
      <c r="R25" s="24"/>
      <c r="S25" s="24">
        <v>118.20332782090587</v>
      </c>
      <c r="T25" s="24">
        <v>116.17049386960166</v>
      </c>
      <c r="U25" s="24">
        <v>117.98095902253547</v>
      </c>
    </row>
    <row r="26" spans="2:21" ht="11.25">
      <c r="B26" s="9" t="s">
        <v>173</v>
      </c>
      <c r="C26" s="24">
        <v>167.55066831016936</v>
      </c>
      <c r="D26" s="24">
        <v>143.11640040646583</v>
      </c>
      <c r="E26" s="24">
        <v>114.16324882190919</v>
      </c>
      <c r="F26" s="24">
        <v>122.85716411466124</v>
      </c>
      <c r="G26" s="24">
        <v>108.8125687704595</v>
      </c>
      <c r="H26" s="24">
        <v>114.92201869399578</v>
      </c>
      <c r="I26" s="24"/>
      <c r="J26" s="24">
        <v>113.24366754670798</v>
      </c>
      <c r="K26" s="24">
        <v>122.54351044486481</v>
      </c>
      <c r="L26" s="24">
        <v>186.7309217993612</v>
      </c>
      <c r="M26" s="24">
        <v>109.40973720873063</v>
      </c>
      <c r="N26" s="24">
        <v>133.13626617543252</v>
      </c>
      <c r="O26" s="24">
        <v>114.83217769560378</v>
      </c>
      <c r="P26" s="24">
        <v>127.983721936979</v>
      </c>
      <c r="Q26" s="24">
        <v>123.94300411500966</v>
      </c>
      <c r="R26" s="24"/>
      <c r="S26" s="24">
        <v>124.06642121241244</v>
      </c>
      <c r="T26" s="24">
        <v>120.69778015038634</v>
      </c>
      <c r="U26" s="24">
        <v>123.65074002038048</v>
      </c>
    </row>
    <row r="27" spans="2:21" ht="11.25">
      <c r="B27" s="9" t="s">
        <v>174</v>
      </c>
      <c r="C27" s="24">
        <v>152.19680385853252</v>
      </c>
      <c r="D27" s="24">
        <v>152.61223034044772</v>
      </c>
      <c r="E27" s="24">
        <v>126.029478843531</v>
      </c>
      <c r="F27" s="24">
        <v>123.37867193891798</v>
      </c>
      <c r="G27" s="24">
        <v>120.64681481847255</v>
      </c>
      <c r="H27" s="24">
        <v>125.249086551618</v>
      </c>
      <c r="I27" s="24"/>
      <c r="J27" s="24">
        <v>119.27975962677179</v>
      </c>
      <c r="K27" s="24">
        <v>126.01152343115349</v>
      </c>
      <c r="L27" s="24">
        <v>192.44731656715447</v>
      </c>
      <c r="M27" s="24">
        <v>112.55869260972474</v>
      </c>
      <c r="N27" s="24">
        <v>137.1557658983101</v>
      </c>
      <c r="O27" s="24">
        <v>119.23609461658785</v>
      </c>
      <c r="P27" s="24">
        <v>128.73846953742853</v>
      </c>
      <c r="Q27" s="24">
        <v>127.58794243885106</v>
      </c>
      <c r="R27" s="24"/>
      <c r="S27" s="24">
        <v>128.56228360853993</v>
      </c>
      <c r="T27" s="24">
        <v>125.10187258977876</v>
      </c>
      <c r="U27" s="24">
        <v>128.13601163116516</v>
      </c>
    </row>
    <row r="28" spans="2:21" ht="11.25">
      <c r="B28" s="45" t="s">
        <v>175</v>
      </c>
      <c r="C28" s="52">
        <v>104.9458647400511</v>
      </c>
      <c r="D28" s="52">
        <v>154.97443705168254</v>
      </c>
      <c r="E28" s="52">
        <v>123.71649217167906</v>
      </c>
      <c r="F28" s="52">
        <v>126.8014085983452</v>
      </c>
      <c r="G28" s="52">
        <v>115.55115992329172</v>
      </c>
      <c r="H28" s="52">
        <v>123.37741881203645</v>
      </c>
      <c r="I28" s="52"/>
      <c r="J28" s="52">
        <v>120.0162364702392</v>
      </c>
      <c r="K28" s="52">
        <v>128.71936790728975</v>
      </c>
      <c r="L28" s="52">
        <v>206.97070099277903</v>
      </c>
      <c r="M28" s="52">
        <v>121.36023252675174</v>
      </c>
      <c r="N28" s="52">
        <v>138.71963372535572</v>
      </c>
      <c r="O28" s="52">
        <v>125.35587973130767</v>
      </c>
      <c r="P28" s="52">
        <v>128.5160963975396</v>
      </c>
      <c r="Q28" s="52">
        <v>131.2406503214974</v>
      </c>
      <c r="R28" s="52"/>
      <c r="S28" s="52">
        <v>127.60748806215452</v>
      </c>
      <c r="T28" s="52">
        <v>125.58175046241512</v>
      </c>
      <c r="U28" s="52">
        <v>127.39234667115664</v>
      </c>
    </row>
    <row r="29" spans="2:21" ht="11.25">
      <c r="B29" s="9" t="s">
        <v>134</v>
      </c>
      <c r="C29" s="24">
        <v>170.27674198805533</v>
      </c>
      <c r="D29" s="24">
        <v>139.94635568280376</v>
      </c>
      <c r="E29" s="24">
        <v>107.00585948166176</v>
      </c>
      <c r="F29" s="24">
        <v>124.80395871084937</v>
      </c>
      <c r="G29" s="24">
        <v>105.28176220237049</v>
      </c>
      <c r="H29" s="24">
        <v>109.82088342330628</v>
      </c>
      <c r="I29" s="24"/>
      <c r="J29" s="24">
        <v>110.04569069056869</v>
      </c>
      <c r="K29" s="24">
        <v>120.89666383944285</v>
      </c>
      <c r="L29" s="24">
        <v>193.2285365030404</v>
      </c>
      <c r="M29" s="24">
        <v>110.86118096580623</v>
      </c>
      <c r="N29" s="24">
        <v>137.57888184384583</v>
      </c>
      <c r="O29" s="24">
        <v>115.9255246832528</v>
      </c>
      <c r="P29" s="24">
        <v>128.87329361156537</v>
      </c>
      <c r="Q29" s="24">
        <v>124.86598924961758</v>
      </c>
      <c r="R29" s="24"/>
      <c r="S29" s="24">
        <v>123.19941327604172</v>
      </c>
      <c r="T29" s="24">
        <v>120.73216395323475</v>
      </c>
      <c r="U29" s="24">
        <v>122.91765238638352</v>
      </c>
    </row>
    <row r="30" spans="2:21" ht="11.25">
      <c r="B30" s="9" t="s">
        <v>135</v>
      </c>
      <c r="C30" s="24">
        <v>171.54085838892604</v>
      </c>
      <c r="D30" s="24">
        <v>159.95610410030457</v>
      </c>
      <c r="E30" s="24">
        <v>121.14515182322788</v>
      </c>
      <c r="F30" s="24">
        <v>125.79506835711528</v>
      </c>
      <c r="G30" s="24">
        <v>109.70146043365364</v>
      </c>
      <c r="H30" s="24">
        <v>120.93533398827849</v>
      </c>
      <c r="I30" s="24"/>
      <c r="J30" s="24">
        <v>118.7812941298236</v>
      </c>
      <c r="K30" s="24">
        <v>128.51984181033373</v>
      </c>
      <c r="L30" s="24">
        <v>200.91273488298611</v>
      </c>
      <c r="M30" s="24">
        <v>112.07656601977705</v>
      </c>
      <c r="N30" s="24">
        <v>138.7687901611674</v>
      </c>
      <c r="O30" s="24">
        <v>120.91370767790299</v>
      </c>
      <c r="P30" s="24">
        <v>131.12697427115592</v>
      </c>
      <c r="Q30" s="24">
        <v>129.1808095308095</v>
      </c>
      <c r="R30" s="24"/>
      <c r="S30" s="24">
        <v>129.42363918238604</v>
      </c>
      <c r="T30" s="24">
        <v>127.19800965641411</v>
      </c>
      <c r="U30" s="24">
        <v>129.18406821148986</v>
      </c>
    </row>
    <row r="31" spans="2:21" ht="11.25">
      <c r="B31" s="9" t="s">
        <v>136</v>
      </c>
      <c r="C31" s="24">
        <v>149.14958360292724</v>
      </c>
      <c r="D31" s="24">
        <v>162.90943996159308</v>
      </c>
      <c r="E31" s="24">
        <v>124.74235542228972</v>
      </c>
      <c r="F31" s="24">
        <v>126.02265648593469</v>
      </c>
      <c r="G31" s="24">
        <v>112.19398343326786</v>
      </c>
      <c r="H31" s="24">
        <v>123.86079988749331</v>
      </c>
      <c r="I31" s="24"/>
      <c r="J31" s="24">
        <v>121.11855565022299</v>
      </c>
      <c r="K31" s="24">
        <v>128.78646429905294</v>
      </c>
      <c r="L31" s="24">
        <v>202.90971573601996</v>
      </c>
      <c r="M31" s="24">
        <v>122.18210434810375</v>
      </c>
      <c r="N31" s="24">
        <v>140.48590579062937</v>
      </c>
      <c r="O31" s="24">
        <v>125.37796337246509</v>
      </c>
      <c r="P31" s="24">
        <v>130.77610738915388</v>
      </c>
      <c r="Q31" s="24">
        <v>132.10115509710374</v>
      </c>
      <c r="R31" s="24"/>
      <c r="S31" s="24">
        <v>130.92605043399925</v>
      </c>
      <c r="T31" s="24">
        <v>129.72848131499933</v>
      </c>
      <c r="U31" s="24">
        <v>130.84605453426622</v>
      </c>
    </row>
    <row r="32" spans="2:21" ht="11.25">
      <c r="B32" s="45" t="s">
        <v>137</v>
      </c>
      <c r="C32" s="52">
        <v>105.36574647854394</v>
      </c>
      <c r="D32" s="52">
        <v>165.2165969907824</v>
      </c>
      <c r="E32" s="52">
        <v>123.85652398073304</v>
      </c>
      <c r="F32" s="52">
        <v>128.95912959214</v>
      </c>
      <c r="G32" s="52">
        <v>111.48530121551337</v>
      </c>
      <c r="H32" s="52">
        <v>123.67603598554578</v>
      </c>
      <c r="I32" s="52"/>
      <c r="J32" s="52">
        <v>123.30829088908538</v>
      </c>
      <c r="K32" s="52">
        <v>131.64618712181863</v>
      </c>
      <c r="L32" s="52">
        <v>213.01865624973678</v>
      </c>
      <c r="M32" s="52">
        <v>124.91880836822142</v>
      </c>
      <c r="N32" s="52">
        <v>143.73110588603927</v>
      </c>
      <c r="O32" s="52">
        <v>128.99913015999988</v>
      </c>
      <c r="P32" s="52">
        <v>129.51944889530236</v>
      </c>
      <c r="Q32" s="52">
        <v>134.45788139437198</v>
      </c>
      <c r="R32" s="52"/>
      <c r="S32" s="52">
        <v>129.91338686516693</v>
      </c>
      <c r="T32" s="52">
        <v>130.6594390961856</v>
      </c>
      <c r="U32" s="52">
        <v>130.1320038096157</v>
      </c>
    </row>
    <row r="33" spans="2:21" ht="11.25">
      <c r="B33" s="9" t="s">
        <v>138</v>
      </c>
      <c r="C33" s="24">
        <v>171.1319564611727</v>
      </c>
      <c r="D33" s="24">
        <v>159.10721047162485</v>
      </c>
      <c r="E33" s="24">
        <v>109.69104458369776</v>
      </c>
      <c r="F33" s="24">
        <v>128.11681821447527</v>
      </c>
      <c r="G33" s="24">
        <v>105.78862912362233</v>
      </c>
      <c r="H33" s="24">
        <v>113.45298433604476</v>
      </c>
      <c r="I33" s="24"/>
      <c r="J33" s="24">
        <v>116.340212533845</v>
      </c>
      <c r="K33" s="24">
        <v>125.67827055979706</v>
      </c>
      <c r="L33" s="24">
        <v>195.3022097825482</v>
      </c>
      <c r="M33" s="24">
        <v>122.41703474160252</v>
      </c>
      <c r="N33" s="24">
        <v>142.1313007532655</v>
      </c>
      <c r="O33" s="24">
        <v>121.01405921214356</v>
      </c>
      <c r="P33" s="24">
        <v>133.4324451762576</v>
      </c>
      <c r="Q33" s="24">
        <v>130.6204288365759</v>
      </c>
      <c r="R33" s="24"/>
      <c r="S33" s="24">
        <v>127.8404931191893</v>
      </c>
      <c r="T33" s="24">
        <v>129.39571797281184</v>
      </c>
      <c r="U33" s="24">
        <v>128.17747420382437</v>
      </c>
    </row>
    <row r="34" spans="2:21" ht="11.25">
      <c r="B34" s="9" t="s">
        <v>139</v>
      </c>
      <c r="C34" s="24">
        <v>170.96990539840817</v>
      </c>
      <c r="D34" s="24">
        <v>162.17757704278762</v>
      </c>
      <c r="E34" s="24">
        <v>117.60078690160371</v>
      </c>
      <c r="F34" s="24">
        <v>129.17467351774275</v>
      </c>
      <c r="G34" s="24">
        <v>105.90913564056919</v>
      </c>
      <c r="H34" s="24">
        <v>118.6896242397894</v>
      </c>
      <c r="I34" s="24"/>
      <c r="J34" s="24">
        <v>121.30385636552866</v>
      </c>
      <c r="K34" s="24">
        <v>129.5109170991345</v>
      </c>
      <c r="L34" s="24">
        <v>197.986052125414</v>
      </c>
      <c r="M34" s="24">
        <v>126.50186439043325</v>
      </c>
      <c r="N34" s="24">
        <v>145.10537729310147</v>
      </c>
      <c r="O34" s="24">
        <v>124.90662381211489</v>
      </c>
      <c r="P34" s="24">
        <v>135.7944827463145</v>
      </c>
      <c r="Q34" s="24">
        <v>134.20976395712404</v>
      </c>
      <c r="R34" s="24"/>
      <c r="S34" s="24">
        <v>131.77166804176957</v>
      </c>
      <c r="T34" s="24">
        <v>133.47157179438142</v>
      </c>
      <c r="U34" s="24">
        <v>132.133773928401</v>
      </c>
    </row>
    <row r="35" spans="2:21" ht="11.25">
      <c r="B35" s="24" t="s">
        <v>140</v>
      </c>
      <c r="C35" s="24">
        <v>165.7220339085091</v>
      </c>
      <c r="D35" s="24">
        <v>171.56351634584163</v>
      </c>
      <c r="E35" s="24">
        <v>126.81536687701156</v>
      </c>
      <c r="F35" s="24">
        <v>133.41602067671766</v>
      </c>
      <c r="G35" s="24">
        <v>113.98431189218319</v>
      </c>
      <c r="H35" s="24">
        <v>127.01124961591748</v>
      </c>
      <c r="I35" s="24"/>
      <c r="J35" s="24">
        <v>127.02686325069406</v>
      </c>
      <c r="K35" s="24">
        <v>131.88145205088418</v>
      </c>
      <c r="L35" s="24">
        <v>208.4587226362529</v>
      </c>
      <c r="M35" s="24">
        <v>130.63729349866347</v>
      </c>
      <c r="N35" s="24">
        <v>148.55009740967918</v>
      </c>
      <c r="O35" s="24">
        <v>129.5499639997365</v>
      </c>
      <c r="P35" s="24">
        <v>135.74476259378042</v>
      </c>
      <c r="Q35" s="24">
        <v>137.86243662519152</v>
      </c>
      <c r="R35" s="24"/>
      <c r="S35" s="24">
        <v>136.44714114996373</v>
      </c>
      <c r="T35" s="24">
        <v>137.56827947684266</v>
      </c>
      <c r="U35" s="24">
        <v>136.7246876369149</v>
      </c>
    </row>
    <row r="36" spans="2:21" ht="11.25">
      <c r="B36" s="52" t="s">
        <v>141</v>
      </c>
      <c r="C36" s="52">
        <v>116.17544066333251</v>
      </c>
      <c r="D36" s="52">
        <v>176.15629501636062</v>
      </c>
      <c r="E36" s="52">
        <v>128.52387780712556</v>
      </c>
      <c r="F36" s="52">
        <v>135.79117723672493</v>
      </c>
      <c r="G36" s="52">
        <v>114.13508025343602</v>
      </c>
      <c r="H36" s="52">
        <v>128.73592908355698</v>
      </c>
      <c r="I36" s="52"/>
      <c r="J36" s="52">
        <v>132.14063767898048</v>
      </c>
      <c r="K36" s="52">
        <v>135.4379231896063</v>
      </c>
      <c r="L36" s="52">
        <v>214.5122784565939</v>
      </c>
      <c r="M36" s="52">
        <v>128.88074682528034</v>
      </c>
      <c r="N36" s="52">
        <v>151.06746059872685</v>
      </c>
      <c r="O36" s="52">
        <v>134.3046242202775</v>
      </c>
      <c r="P36" s="52">
        <v>135.64734440616095</v>
      </c>
      <c r="Q36" s="52">
        <v>140.46192062297715</v>
      </c>
      <c r="R36" s="52"/>
      <c r="S36" s="52">
        <v>136.33052083391266</v>
      </c>
      <c r="T36" s="52">
        <v>135.90348341685754</v>
      </c>
      <c r="U36" s="52">
        <v>136.37200608242338</v>
      </c>
    </row>
    <row r="37" spans="2:21" ht="11.25">
      <c r="B37" s="24" t="s">
        <v>142</v>
      </c>
      <c r="C37" s="24">
        <v>177.7363468290261</v>
      </c>
      <c r="D37" s="24">
        <v>166.6167964128619</v>
      </c>
      <c r="E37" s="24">
        <v>113.08181943506497</v>
      </c>
      <c r="F37" s="24">
        <v>135.9494590430215</v>
      </c>
      <c r="G37" s="24">
        <v>111.94786340149162</v>
      </c>
      <c r="H37" s="24">
        <v>118.1394692437558</v>
      </c>
      <c r="I37" s="24"/>
      <c r="J37" s="24">
        <v>124.31750357220146</v>
      </c>
      <c r="K37" s="24">
        <v>129.62094457958895</v>
      </c>
      <c r="L37" s="24">
        <v>206.39644782448838</v>
      </c>
      <c r="M37" s="24">
        <v>136.5924568884074</v>
      </c>
      <c r="N37" s="24">
        <v>152.28389158222006</v>
      </c>
      <c r="O37" s="24">
        <v>126.87364699509865</v>
      </c>
      <c r="P37" s="24">
        <v>137.4257180622327</v>
      </c>
      <c r="Q37" s="24">
        <v>138.0361922234465</v>
      </c>
      <c r="R37" s="24"/>
      <c r="S37" s="24">
        <v>134.37249893213414</v>
      </c>
      <c r="T37" s="24">
        <v>136.75615851824566</v>
      </c>
      <c r="U37" s="24">
        <v>134.83564423479584</v>
      </c>
    </row>
    <row r="38" spans="2:21" ht="11.25">
      <c r="B38" s="24" t="s">
        <v>143</v>
      </c>
      <c r="C38" s="24">
        <v>171.9935846113371</v>
      </c>
      <c r="D38" s="24">
        <v>172.0396097214522</v>
      </c>
      <c r="E38" s="24">
        <v>127.60479782390597</v>
      </c>
      <c r="F38" s="24">
        <v>139.8891572536543</v>
      </c>
      <c r="G38" s="24">
        <v>118.88253576456368</v>
      </c>
      <c r="H38" s="24">
        <v>129.07376552315404</v>
      </c>
      <c r="I38" s="24"/>
      <c r="J38" s="24">
        <v>132.9516918742362</v>
      </c>
      <c r="K38" s="24">
        <v>135.8148807789205</v>
      </c>
      <c r="L38" s="24">
        <v>211.59606480714308</v>
      </c>
      <c r="M38" s="24">
        <v>141.82253387525392</v>
      </c>
      <c r="N38" s="24">
        <v>155.2424979212618</v>
      </c>
      <c r="O38" s="24">
        <v>129.82213003978936</v>
      </c>
      <c r="P38" s="24">
        <v>139.02580291348005</v>
      </c>
      <c r="Q38" s="24">
        <v>142.2500049540502</v>
      </c>
      <c r="R38" s="24"/>
      <c r="S38" s="24">
        <v>140.19837799394858</v>
      </c>
      <c r="T38" s="24">
        <v>143.28989500402096</v>
      </c>
      <c r="U38" s="24">
        <v>140.77147082877522</v>
      </c>
    </row>
    <row r="39" spans="2:21" ht="11.25">
      <c r="B39" s="24" t="s">
        <v>144</v>
      </c>
      <c r="C39" s="24">
        <v>173.4768964059419</v>
      </c>
      <c r="D39" s="24">
        <v>174.66427559381577</v>
      </c>
      <c r="E39" s="24">
        <v>136.3735165812541</v>
      </c>
      <c r="F39" s="24">
        <v>139.8371403644442</v>
      </c>
      <c r="G39" s="24">
        <v>125.87631665361674</v>
      </c>
      <c r="H39" s="24">
        <v>135.84167400174096</v>
      </c>
      <c r="I39" s="24"/>
      <c r="J39" s="24">
        <v>138.25728203367808</v>
      </c>
      <c r="K39" s="24">
        <v>138.21133164594622</v>
      </c>
      <c r="L39" s="24">
        <v>216.53740228555614</v>
      </c>
      <c r="M39" s="24">
        <v>148.62905635707108</v>
      </c>
      <c r="N39" s="24">
        <v>156.8898287070518</v>
      </c>
      <c r="O39" s="24">
        <v>133.1909916919964</v>
      </c>
      <c r="P39" s="24">
        <v>138.57576317953985</v>
      </c>
      <c r="Q39" s="24">
        <v>145.2713610004573</v>
      </c>
      <c r="R39" s="24"/>
      <c r="S39" s="24">
        <v>144.2972857594068</v>
      </c>
      <c r="T39" s="24">
        <v>146.56194557717967</v>
      </c>
      <c r="U39" s="24">
        <v>144.75077550265524</v>
      </c>
    </row>
    <row r="40" spans="2:21" ht="11.25">
      <c r="B40" s="45" t="s">
        <v>145</v>
      </c>
      <c r="C40" s="52">
        <v>121.05377337412646</v>
      </c>
      <c r="D40" s="52">
        <v>175.02094746979233</v>
      </c>
      <c r="E40" s="52">
        <v>135.21081010831918</v>
      </c>
      <c r="F40" s="52">
        <v>143.0703413303719</v>
      </c>
      <c r="G40" s="52">
        <v>123.56040087413115</v>
      </c>
      <c r="H40" s="52">
        <v>135.11655904877202</v>
      </c>
      <c r="I40" s="52"/>
      <c r="J40" s="52">
        <v>142.31713236081862</v>
      </c>
      <c r="K40" s="52">
        <v>145.37757834010893</v>
      </c>
      <c r="L40" s="52">
        <v>234.14237857021578</v>
      </c>
      <c r="M40" s="52">
        <v>158.2136348459275</v>
      </c>
      <c r="N40" s="52">
        <v>157.66217190486367</v>
      </c>
      <c r="O40" s="52">
        <v>138.0696294087259</v>
      </c>
      <c r="P40" s="52">
        <v>137.25936584117386</v>
      </c>
      <c r="Q40" s="52">
        <v>149.24395278789427</v>
      </c>
      <c r="R40" s="52"/>
      <c r="S40" s="52">
        <v>144.3960509478613</v>
      </c>
      <c r="T40" s="52">
        <v>150.54607310272607</v>
      </c>
      <c r="U40" s="52">
        <v>145.42722316495846</v>
      </c>
    </row>
    <row r="41" spans="2:21" ht="11.25">
      <c r="B41" s="9" t="s">
        <v>146</v>
      </c>
      <c r="C41" s="24">
        <v>186.19843675765492</v>
      </c>
      <c r="D41" s="24">
        <v>173.06322243061354</v>
      </c>
      <c r="E41" s="24">
        <v>123.82674058428933</v>
      </c>
      <c r="F41" s="24">
        <v>140.06943665456933</v>
      </c>
      <c r="G41" s="24">
        <v>117.54193455538595</v>
      </c>
      <c r="H41" s="24">
        <v>126.5782672793186</v>
      </c>
      <c r="I41" s="24"/>
      <c r="J41" s="24">
        <v>133.9496395861111</v>
      </c>
      <c r="K41" s="24">
        <v>140.99895587911598</v>
      </c>
      <c r="L41" s="24">
        <v>225.51438973249918</v>
      </c>
      <c r="M41" s="24">
        <v>159.78544214512405</v>
      </c>
      <c r="N41" s="24">
        <v>156.4828725723464</v>
      </c>
      <c r="O41" s="24">
        <v>131.58501119832746</v>
      </c>
      <c r="P41" s="24">
        <v>136.9023551152265</v>
      </c>
      <c r="Q41" s="24">
        <v>145.33696955769403</v>
      </c>
      <c r="R41" s="24"/>
      <c r="S41" s="24">
        <v>142.16602020487468</v>
      </c>
      <c r="T41" s="24">
        <v>148.0044512520024</v>
      </c>
      <c r="U41" s="24">
        <v>143.13915548821714</v>
      </c>
    </row>
    <row r="42" spans="2:21" ht="11.25">
      <c r="B42" s="9" t="s">
        <v>147</v>
      </c>
      <c r="C42" s="24">
        <v>191.01939506355865</v>
      </c>
      <c r="D42" s="24">
        <v>180.88107776927362</v>
      </c>
      <c r="E42" s="24">
        <v>135.83950513474863</v>
      </c>
      <c r="F42" s="24">
        <v>141.1599002303617</v>
      </c>
      <c r="G42" s="24">
        <v>123.40587825664429</v>
      </c>
      <c r="H42" s="24">
        <v>135.83385042912522</v>
      </c>
      <c r="I42" s="24"/>
      <c r="J42" s="24">
        <v>142.83148917172295</v>
      </c>
      <c r="K42" s="24">
        <v>150.29783020926166</v>
      </c>
      <c r="L42" s="24">
        <v>232.55208685534032</v>
      </c>
      <c r="M42" s="24">
        <v>164.327745580721</v>
      </c>
      <c r="N42" s="24">
        <v>157.6107841848978</v>
      </c>
      <c r="O42" s="24">
        <v>136.94830272001747</v>
      </c>
      <c r="P42" s="24">
        <v>139.74232986349284</v>
      </c>
      <c r="Q42" s="24">
        <v>150.4765661888191</v>
      </c>
      <c r="R42" s="24"/>
      <c r="S42" s="24">
        <v>148.52260133505294</v>
      </c>
      <c r="T42" s="24">
        <v>155.67932633382793</v>
      </c>
      <c r="U42" s="24">
        <v>149.6919273822376</v>
      </c>
    </row>
    <row r="43" spans="2:21" ht="11.25">
      <c r="B43" s="9" t="s">
        <v>148</v>
      </c>
      <c r="C43" s="24">
        <v>182.1769875680536</v>
      </c>
      <c r="D43" s="24">
        <v>188.00663029629754</v>
      </c>
      <c r="E43" s="24">
        <v>145.74627404827456</v>
      </c>
      <c r="F43" s="24">
        <v>144.89778972013877</v>
      </c>
      <c r="G43" s="24">
        <v>134.97019456063788</v>
      </c>
      <c r="H43" s="24">
        <v>145.03539062387298</v>
      </c>
      <c r="I43" s="24"/>
      <c r="J43" s="24">
        <v>151.0180263661884</v>
      </c>
      <c r="K43" s="24">
        <v>153.53306998423398</v>
      </c>
      <c r="L43" s="24">
        <v>239.97976143944754</v>
      </c>
      <c r="M43" s="24">
        <v>168.78092293021678</v>
      </c>
      <c r="N43" s="24">
        <v>159.20383288017183</v>
      </c>
      <c r="O43" s="24">
        <v>141.36855134877203</v>
      </c>
      <c r="P43" s="24">
        <v>139.86963919883203</v>
      </c>
      <c r="Q43" s="24">
        <v>154.2907679728379</v>
      </c>
      <c r="R43" s="24"/>
      <c r="S43" s="24">
        <v>153.36519337864803</v>
      </c>
      <c r="T43" s="24">
        <v>162.71392172703818</v>
      </c>
      <c r="U43" s="24">
        <v>154.85550070481946</v>
      </c>
    </row>
    <row r="44" spans="2:21" ht="11.25">
      <c r="B44" s="45" t="s">
        <v>149</v>
      </c>
      <c r="C44" s="52">
        <v>122.04584968486847</v>
      </c>
      <c r="D44" s="52">
        <v>174.70671975980372</v>
      </c>
      <c r="E44" s="52">
        <v>128.1153593252052</v>
      </c>
      <c r="F44" s="52">
        <v>147.0374513703275</v>
      </c>
      <c r="G44" s="52">
        <v>127.91708374788524</v>
      </c>
      <c r="H44" s="52">
        <v>131.96697609080073</v>
      </c>
      <c r="I44" s="52"/>
      <c r="J44" s="52">
        <v>138.70743176221177</v>
      </c>
      <c r="K44" s="52">
        <v>145.79995662521713</v>
      </c>
      <c r="L44" s="52">
        <v>255.48165647569473</v>
      </c>
      <c r="M44" s="52">
        <v>169.82628025219793</v>
      </c>
      <c r="N44" s="52">
        <v>157.39732876633747</v>
      </c>
      <c r="O44" s="52">
        <v>143.06817060165722</v>
      </c>
      <c r="P44" s="52">
        <v>139.30888779420863</v>
      </c>
      <c r="Q44" s="52">
        <v>152.42574212490345</v>
      </c>
      <c r="R44" s="52"/>
      <c r="S44" s="52">
        <v>145.5520524600168</v>
      </c>
      <c r="T44" s="52">
        <v>154.10801124258307</v>
      </c>
      <c r="U44" s="52">
        <v>146.92072966574437</v>
      </c>
    </row>
    <row r="45" spans="2:21" ht="11.25">
      <c r="B45" s="9" t="s">
        <v>150</v>
      </c>
      <c r="C45" s="24">
        <v>183.5879399895651</v>
      </c>
      <c r="D45" s="24">
        <v>163.33238243846384</v>
      </c>
      <c r="E45" s="24">
        <v>103.72090878566713</v>
      </c>
      <c r="F45" s="24">
        <v>136.77255473036539</v>
      </c>
      <c r="G45" s="24">
        <v>116.84178877586062</v>
      </c>
      <c r="H45" s="24">
        <v>112.91173984212297</v>
      </c>
      <c r="I45" s="24"/>
      <c r="J45" s="24">
        <v>123.96540222952483</v>
      </c>
      <c r="K45" s="24">
        <v>131.08266806355</v>
      </c>
      <c r="L45" s="24">
        <v>231.01165646520582</v>
      </c>
      <c r="M45" s="24">
        <v>173.39030253603175</v>
      </c>
      <c r="N45" s="24">
        <v>159.1620071962151</v>
      </c>
      <c r="O45" s="24">
        <v>135.81301703425018</v>
      </c>
      <c r="P45" s="24">
        <v>141.19577138875275</v>
      </c>
      <c r="Q45" s="24">
        <v>146.75979443595568</v>
      </c>
      <c r="R45" s="24"/>
      <c r="S45" s="24">
        <v>138.916095248202</v>
      </c>
      <c r="T45" s="24">
        <v>143.29377082587845</v>
      </c>
      <c r="U45" s="24">
        <v>139.66218666901233</v>
      </c>
    </row>
    <row r="46" spans="2:21" ht="11.25">
      <c r="B46" s="9" t="s">
        <v>151</v>
      </c>
      <c r="C46" s="24">
        <v>180.4917422524476</v>
      </c>
      <c r="D46" s="24">
        <v>172.59243056965843</v>
      </c>
      <c r="E46" s="24">
        <v>117.48884798695819</v>
      </c>
      <c r="F46" s="24">
        <v>142.9995290780688</v>
      </c>
      <c r="G46" s="24">
        <v>129.3759577135791</v>
      </c>
      <c r="H46" s="24">
        <v>125.00785095604842</v>
      </c>
      <c r="I46" s="24"/>
      <c r="J46" s="24">
        <v>134.78296965794596</v>
      </c>
      <c r="K46" s="24">
        <v>137.3573442402661</v>
      </c>
      <c r="L46" s="24">
        <v>234.9933613715777</v>
      </c>
      <c r="M46" s="24">
        <v>176.99141818485333</v>
      </c>
      <c r="N46" s="24">
        <v>160.99628272622098</v>
      </c>
      <c r="O46" s="24">
        <v>139.1960140341886</v>
      </c>
      <c r="P46" s="24">
        <v>143.95536228441387</v>
      </c>
      <c r="Q46" s="24">
        <v>151.50356869478273</v>
      </c>
      <c r="R46" s="24"/>
      <c r="S46" s="24">
        <v>145.507270970638</v>
      </c>
      <c r="T46" s="24">
        <v>150.7754280152331</v>
      </c>
      <c r="U46" s="24">
        <v>146.3904498284317</v>
      </c>
    </row>
    <row r="47" spans="2:21" ht="11.25">
      <c r="B47" s="9" t="s">
        <v>152</v>
      </c>
      <c r="C47" s="24">
        <v>168.51465866189034</v>
      </c>
      <c r="D47" s="24">
        <v>181.30201517266218</v>
      </c>
      <c r="E47" s="24">
        <v>130.49100463709757</v>
      </c>
      <c r="F47" s="24">
        <v>145.5225546775061</v>
      </c>
      <c r="G47" s="24">
        <v>144.488161481518</v>
      </c>
      <c r="H47" s="24">
        <v>136.68517699412737</v>
      </c>
      <c r="I47" s="24"/>
      <c r="J47" s="24">
        <v>145.5026878991095</v>
      </c>
      <c r="K47" s="24">
        <v>145.21728457407403</v>
      </c>
      <c r="L47" s="24">
        <v>238.0623332589807</v>
      </c>
      <c r="M47" s="24">
        <v>181.80275740976862</v>
      </c>
      <c r="N47" s="24">
        <v>163.2311798135892</v>
      </c>
      <c r="O47" s="24">
        <v>145.09595441938114</v>
      </c>
      <c r="P47" s="24">
        <v>144.49469823404831</v>
      </c>
      <c r="Q47" s="24">
        <v>156.46867491209326</v>
      </c>
      <c r="R47" s="24"/>
      <c r="S47" s="24">
        <v>151.70341156295316</v>
      </c>
      <c r="T47" s="24">
        <v>160.09015643811418</v>
      </c>
      <c r="U47" s="24">
        <v>153.0552489863483</v>
      </c>
    </row>
    <row r="48" spans="2:23" ht="11.25">
      <c r="B48" s="52" t="s">
        <v>153</v>
      </c>
      <c r="C48" s="52">
        <v>123.4375872503838</v>
      </c>
      <c r="D48" s="52">
        <v>184.23377888664433</v>
      </c>
      <c r="E48" s="52">
        <v>132.40132847021013</v>
      </c>
      <c r="F48" s="52">
        <v>152.1306126262799</v>
      </c>
      <c r="G48" s="52">
        <v>148.50433191190942</v>
      </c>
      <c r="H48" s="52">
        <v>139.44488977845225</v>
      </c>
      <c r="I48" s="52"/>
      <c r="J48" s="52">
        <v>149.02853043452544</v>
      </c>
      <c r="K48" s="52">
        <v>151.16626373378202</v>
      </c>
      <c r="L48" s="52">
        <v>249.57394521736202</v>
      </c>
      <c r="M48" s="52">
        <v>189.18012868586354</v>
      </c>
      <c r="N48" s="52">
        <v>166.18336875044133</v>
      </c>
      <c r="O48" s="52">
        <v>149.4793075234241</v>
      </c>
      <c r="P48" s="52">
        <v>145.19724618899266</v>
      </c>
      <c r="Q48" s="52">
        <v>160.25124202022394</v>
      </c>
      <c r="R48" s="52"/>
      <c r="S48" s="52">
        <v>152.90803005394793</v>
      </c>
      <c r="T48" s="52">
        <v>164.58925330816243</v>
      </c>
      <c r="U48" s="52">
        <v>154.75134038650503</v>
      </c>
      <c r="V48" s="24"/>
      <c r="W48" s="24"/>
    </row>
    <row r="49" spans="2:23" ht="11.25">
      <c r="B49" s="24" t="s">
        <v>154</v>
      </c>
      <c r="C49" s="24">
        <v>196.19638437610374</v>
      </c>
      <c r="D49" s="24">
        <v>188.49468386876245</v>
      </c>
      <c r="E49" s="24">
        <v>120.23766902699064</v>
      </c>
      <c r="F49" s="24">
        <v>148.33758870859353</v>
      </c>
      <c r="G49" s="24">
        <v>139.69476677312122</v>
      </c>
      <c r="H49" s="24">
        <v>130.20172513595455</v>
      </c>
      <c r="I49" s="24"/>
      <c r="J49" s="24">
        <v>143.7116290273553</v>
      </c>
      <c r="K49" s="24">
        <v>148.21352316074476</v>
      </c>
      <c r="L49" s="24">
        <v>237.8675407520886</v>
      </c>
      <c r="M49" s="24">
        <v>187.9684531837711</v>
      </c>
      <c r="N49" s="24">
        <v>166.86170279975227</v>
      </c>
      <c r="O49" s="24">
        <v>139.41164454431427</v>
      </c>
      <c r="P49" s="24">
        <v>144.6810802389044</v>
      </c>
      <c r="Q49" s="24">
        <v>155.90855412420788</v>
      </c>
      <c r="R49" s="24"/>
      <c r="S49" s="24">
        <v>150.70023954098542</v>
      </c>
      <c r="T49" s="24">
        <v>162.66750462545622</v>
      </c>
      <c r="U49" s="24">
        <v>152.5420078627026</v>
      </c>
      <c r="V49" s="24"/>
      <c r="W49" s="24"/>
    </row>
    <row r="50" spans="2:23" ht="11.25">
      <c r="B50" s="24" t="s">
        <v>155</v>
      </c>
      <c r="C50" s="24">
        <v>198.63700899693404</v>
      </c>
      <c r="D50" s="24">
        <v>199.6140730863918</v>
      </c>
      <c r="E50" s="24">
        <v>131.68031651545485</v>
      </c>
      <c r="F50" s="24">
        <v>153.45682468240793</v>
      </c>
      <c r="G50" s="24">
        <v>152.66966973946782</v>
      </c>
      <c r="H50" s="24">
        <v>141.25677003929445</v>
      </c>
      <c r="I50" s="24"/>
      <c r="J50" s="24">
        <v>151.03406267604768</v>
      </c>
      <c r="K50" s="24">
        <v>155.60315806516837</v>
      </c>
      <c r="L50" s="24">
        <v>246.71037462917292</v>
      </c>
      <c r="M50" s="24">
        <v>191.2950387891321</v>
      </c>
      <c r="N50" s="24">
        <v>169.6963231283508</v>
      </c>
      <c r="O50" s="24">
        <v>143.85270943781086</v>
      </c>
      <c r="P50" s="24">
        <v>147.48685838612394</v>
      </c>
      <c r="Q50" s="24">
        <v>160.6597801403181</v>
      </c>
      <c r="R50" s="24"/>
      <c r="S50" s="24">
        <v>157.20448166456416</v>
      </c>
      <c r="T50" s="24">
        <v>167.8905933943733</v>
      </c>
      <c r="U50" s="24">
        <v>158.87557247488718</v>
      </c>
      <c r="V50" s="24"/>
      <c r="W50" s="24"/>
    </row>
    <row r="51" spans="2:23" ht="11.25">
      <c r="B51" s="24" t="s">
        <v>156</v>
      </c>
      <c r="C51" s="24">
        <v>177.8491176658259</v>
      </c>
      <c r="D51" s="24">
        <v>207.48994376332763</v>
      </c>
      <c r="E51" s="24">
        <v>139.7949983782109</v>
      </c>
      <c r="F51" s="24">
        <v>154.36612551156477</v>
      </c>
      <c r="G51" s="24">
        <v>157.97709053618814</v>
      </c>
      <c r="H51" s="24">
        <v>148.05433279035458</v>
      </c>
      <c r="I51" s="24"/>
      <c r="J51" s="24">
        <v>159.80773693435313</v>
      </c>
      <c r="K51" s="24">
        <v>161.41623499947505</v>
      </c>
      <c r="L51" s="24">
        <v>253.2451970258414</v>
      </c>
      <c r="M51" s="24">
        <v>199.5628965108132</v>
      </c>
      <c r="N51" s="24">
        <v>171.36452464990515</v>
      </c>
      <c r="O51" s="24">
        <v>149.62262210135856</v>
      </c>
      <c r="P51" s="24">
        <v>147.68846166482498</v>
      </c>
      <c r="Q51" s="24">
        <v>165.4252884058715</v>
      </c>
      <c r="R51" s="24"/>
      <c r="S51" s="24">
        <v>161.37779732683623</v>
      </c>
      <c r="T51" s="24">
        <v>176.17957758496797</v>
      </c>
      <c r="U51" s="24">
        <v>163.62652193443606</v>
      </c>
      <c r="V51" s="24"/>
      <c r="W51" s="24"/>
    </row>
    <row r="52" spans="2:23" ht="11.25">
      <c r="B52" s="52" t="s">
        <v>157</v>
      </c>
      <c r="C52" s="52">
        <v>127.28349790366923</v>
      </c>
      <c r="D52" s="52">
        <v>210.2946847645189</v>
      </c>
      <c r="E52" s="52">
        <v>136.87825712263353</v>
      </c>
      <c r="F52" s="52">
        <v>157.50221975242263</v>
      </c>
      <c r="G52" s="52">
        <v>159.51064574169195</v>
      </c>
      <c r="H52" s="52">
        <v>146.9856826493472</v>
      </c>
      <c r="I52" s="52"/>
      <c r="J52" s="52">
        <v>160.41387136426317</v>
      </c>
      <c r="K52" s="52">
        <v>162.79044009909182</v>
      </c>
      <c r="L52" s="52">
        <v>266.8429005309648</v>
      </c>
      <c r="M52" s="52">
        <v>209.78410572560043</v>
      </c>
      <c r="N52" s="52">
        <v>173.39569058927415</v>
      </c>
      <c r="O52" s="52">
        <v>155.27770306903426</v>
      </c>
      <c r="P52" s="52">
        <v>147.77697185239902</v>
      </c>
      <c r="Q52" s="52">
        <v>168.68115205972052</v>
      </c>
      <c r="R52" s="52"/>
      <c r="S52" s="52">
        <v>160.84445696605158</v>
      </c>
      <c r="T52" s="52">
        <v>178.73347327131543</v>
      </c>
      <c r="U52" s="52">
        <v>163.52218716353653</v>
      </c>
      <c r="V52" s="24"/>
      <c r="W52" s="24"/>
    </row>
    <row r="53" spans="2:23" ht="11.25">
      <c r="B53" s="24" t="s">
        <v>167</v>
      </c>
      <c r="C53" s="24">
        <v>206.7495079649765</v>
      </c>
      <c r="D53" s="24">
        <v>196.44180507578244</v>
      </c>
      <c r="E53" s="24">
        <v>126.12171776893148</v>
      </c>
      <c r="F53" s="24">
        <v>155.10008068565236</v>
      </c>
      <c r="G53" s="24">
        <v>151.71286501645207</v>
      </c>
      <c r="H53" s="24">
        <v>137.66370112563382</v>
      </c>
      <c r="I53" s="24"/>
      <c r="J53" s="24">
        <v>150.1150166993359</v>
      </c>
      <c r="K53" s="24">
        <v>158.04945233854187</v>
      </c>
      <c r="L53" s="24">
        <v>252.5145807358489</v>
      </c>
      <c r="M53" s="24">
        <v>201.82460373019222</v>
      </c>
      <c r="N53" s="24">
        <v>172.86304502729314</v>
      </c>
      <c r="O53" s="24">
        <v>147.18114415223158</v>
      </c>
      <c r="P53" s="24">
        <v>148.11322054117696</v>
      </c>
      <c r="Q53" s="24">
        <v>163.11256573897694</v>
      </c>
      <c r="R53" s="24"/>
      <c r="S53" s="24">
        <v>158.0013818178252</v>
      </c>
      <c r="T53" s="24">
        <v>173.81005851107594</v>
      </c>
      <c r="U53" s="24">
        <v>160.38744420899883</v>
      </c>
      <c r="V53" s="24"/>
      <c r="W53" s="24"/>
    </row>
    <row r="54" spans="2:23" ht="11.25">
      <c r="B54" s="24" t="s">
        <v>168</v>
      </c>
      <c r="C54" s="24">
        <v>200.0839410166974</v>
      </c>
      <c r="D54" s="24">
        <v>206.550526951366</v>
      </c>
      <c r="E54" s="24">
        <v>137.43698771970472</v>
      </c>
      <c r="F54" s="24">
        <v>162.73815952110704</v>
      </c>
      <c r="G54" s="24">
        <v>163.84469246865532</v>
      </c>
      <c r="H54" s="24">
        <v>148.46198221471602</v>
      </c>
      <c r="I54" s="24"/>
      <c r="J54" s="24">
        <v>157.34807963410782</v>
      </c>
      <c r="K54" s="24">
        <v>162.83286728044985</v>
      </c>
      <c r="L54" s="24">
        <v>264.333500856655</v>
      </c>
      <c r="M54" s="24">
        <v>204.10807327634748</v>
      </c>
      <c r="N54" s="24">
        <v>172.15295044764989</v>
      </c>
      <c r="O54" s="24">
        <v>152.63526416238207</v>
      </c>
      <c r="P54" s="24">
        <v>150.68531342785357</v>
      </c>
      <c r="Q54" s="24">
        <v>167.46648059796047</v>
      </c>
      <c r="R54" s="24"/>
      <c r="S54" s="24">
        <v>163.85688830911047</v>
      </c>
      <c r="T54" s="24">
        <v>179.56382792032807</v>
      </c>
      <c r="U54" s="24">
        <v>166.23527337522455</v>
      </c>
      <c r="V54" s="24"/>
      <c r="W54" s="24"/>
    </row>
    <row r="55" spans="2:23" ht="11.25">
      <c r="B55" s="24" t="s">
        <v>169</v>
      </c>
      <c r="C55" s="24">
        <v>191.4907840177288</v>
      </c>
      <c r="D55" s="24">
        <v>212.90425908163726</v>
      </c>
      <c r="E55" s="24">
        <v>142.3787432122183</v>
      </c>
      <c r="F55" s="24">
        <v>163.6905307175226</v>
      </c>
      <c r="G55" s="24">
        <v>172.8128985544406</v>
      </c>
      <c r="H55" s="24">
        <v>153.89778857338032</v>
      </c>
      <c r="I55" s="24"/>
      <c r="J55" s="24">
        <v>160.53498211566233</v>
      </c>
      <c r="K55" s="24">
        <v>166.7808520663527</v>
      </c>
      <c r="L55" s="24">
        <v>268.84027741276014</v>
      </c>
      <c r="M55" s="24">
        <v>209.16069536703105</v>
      </c>
      <c r="N55" s="24">
        <v>173.14677466092496</v>
      </c>
      <c r="O55" s="24">
        <v>156.37679493435954</v>
      </c>
      <c r="P55" s="24">
        <v>150.2263657273323</v>
      </c>
      <c r="Q55" s="24">
        <v>169.88640089184992</v>
      </c>
      <c r="R55" s="24"/>
      <c r="S55" s="24">
        <v>166.72598601723936</v>
      </c>
      <c r="T55" s="24">
        <v>183.77566532953546</v>
      </c>
      <c r="U55" s="24">
        <v>169.29524743618</v>
      </c>
      <c r="V55" s="24"/>
      <c r="W55" s="24"/>
    </row>
    <row r="56" spans="2:23" ht="11.25">
      <c r="B56" s="52" t="s">
        <v>171</v>
      </c>
      <c r="C56" s="52">
        <v>141.11038428069764</v>
      </c>
      <c r="D56" s="52">
        <v>216.98082970680647</v>
      </c>
      <c r="E56" s="52">
        <v>134.5322111548401</v>
      </c>
      <c r="F56" s="52">
        <v>166.53751475390945</v>
      </c>
      <c r="G56" s="52">
        <v>171.7783777997075</v>
      </c>
      <c r="H56" s="52">
        <v>149.69867195387542</v>
      </c>
      <c r="I56" s="52"/>
      <c r="J56" s="52">
        <v>161.27116462756413</v>
      </c>
      <c r="K56" s="52">
        <v>167.23050486137612</v>
      </c>
      <c r="L56" s="52">
        <v>284.2076642242409</v>
      </c>
      <c r="M56" s="52">
        <v>215.39869857409502</v>
      </c>
      <c r="N56" s="52">
        <v>175.65367096595324</v>
      </c>
      <c r="O56" s="52">
        <v>159.09788417831123</v>
      </c>
      <c r="P56" s="52">
        <v>149.78327955624835</v>
      </c>
      <c r="Q56" s="52">
        <v>172.01096511252217</v>
      </c>
      <c r="R56" s="52"/>
      <c r="S56" s="52">
        <v>164.64582341772243</v>
      </c>
      <c r="T56" s="52">
        <v>184.5464899498603</v>
      </c>
      <c r="U56" s="52">
        <v>167.61123488564155</v>
      </c>
      <c r="V56" s="24"/>
      <c r="W56" s="24"/>
    </row>
    <row r="57" spans="2:23" ht="11.25">
      <c r="B57" s="24" t="s">
        <v>177</v>
      </c>
      <c r="C57" s="24">
        <v>183.47664899603683</v>
      </c>
      <c r="D57" s="24">
        <v>202.00455320278238</v>
      </c>
      <c r="E57" s="24">
        <v>124.22610893377848</v>
      </c>
      <c r="F57" s="24">
        <v>165.4993158967492</v>
      </c>
      <c r="G57" s="24">
        <v>164.99793637924017</v>
      </c>
      <c r="H57" s="24">
        <v>140.96395045519446</v>
      </c>
      <c r="I57" s="24"/>
      <c r="J57" s="24">
        <v>150.90526064402914</v>
      </c>
      <c r="K57" s="24">
        <v>158.13740614660324</v>
      </c>
      <c r="L57" s="24">
        <v>269.48875176605327</v>
      </c>
      <c r="M57" s="24">
        <v>207.57461688391876</v>
      </c>
      <c r="N57" s="24">
        <v>177.78325381174375</v>
      </c>
      <c r="O57" s="24">
        <v>151.46114804076564</v>
      </c>
      <c r="P57" s="24">
        <v>150.13030181387205</v>
      </c>
      <c r="Q57" s="24">
        <v>166.53860847074168</v>
      </c>
      <c r="R57" s="24"/>
      <c r="S57" s="24">
        <v>160.2580911109913</v>
      </c>
      <c r="T57" s="24">
        <v>179.00740025636225</v>
      </c>
      <c r="U57" s="24">
        <v>163.05400097592914</v>
      </c>
      <c r="V57" s="24"/>
      <c r="W57" s="24"/>
    </row>
    <row r="58" spans="2:23" ht="11.25">
      <c r="B58" s="24" t="s">
        <v>178</v>
      </c>
      <c r="C58" s="24">
        <v>199.71498523316123</v>
      </c>
      <c r="D58" s="24">
        <v>201.17213553358022</v>
      </c>
      <c r="E58" s="24">
        <v>129.3506518886987</v>
      </c>
      <c r="F58" s="24">
        <v>161.2299714081039</v>
      </c>
      <c r="G58" s="24">
        <v>166.93310751871283</v>
      </c>
      <c r="H58" s="24">
        <v>143.73982943206758</v>
      </c>
      <c r="I58" s="24"/>
      <c r="J58" s="24">
        <v>158.8099603530723</v>
      </c>
      <c r="K58" s="24">
        <v>163.1826061260451</v>
      </c>
      <c r="L58" s="24">
        <v>276.8300125037732</v>
      </c>
      <c r="M58" s="24">
        <v>207.83856583463745</v>
      </c>
      <c r="N58" s="24">
        <v>182.3555652822304</v>
      </c>
      <c r="O58" s="24">
        <v>156.2599806665463</v>
      </c>
      <c r="P58" s="24">
        <v>153.55889349688175</v>
      </c>
      <c r="Q58" s="24">
        <v>171.4524556680352</v>
      </c>
      <c r="R58" s="24"/>
      <c r="S58" s="24">
        <v>165.05874532463736</v>
      </c>
      <c r="T58" s="24">
        <v>183.68014543022466</v>
      </c>
      <c r="U58" s="24">
        <v>167.84332998016177</v>
      </c>
      <c r="V58" s="24"/>
      <c r="W58" s="24"/>
    </row>
    <row r="59" spans="2:23" ht="11.25">
      <c r="B59" s="24" t="s">
        <v>179</v>
      </c>
      <c r="C59" s="24">
        <v>200.57848098277657</v>
      </c>
      <c r="D59" s="24">
        <v>204.9070431781043</v>
      </c>
      <c r="E59" s="24">
        <v>140.52237056554205</v>
      </c>
      <c r="F59" s="24">
        <v>167.2671951821873</v>
      </c>
      <c r="G59" s="24">
        <v>177.78160501889144</v>
      </c>
      <c r="H59" s="24">
        <v>153.16145540212867</v>
      </c>
      <c r="I59" s="24"/>
      <c r="J59" s="24">
        <v>166.80509485552585</v>
      </c>
      <c r="K59" s="24">
        <v>175.57032073049356</v>
      </c>
      <c r="L59" s="24">
        <v>289.33450263782544</v>
      </c>
      <c r="M59" s="24">
        <v>209.2322386516106</v>
      </c>
      <c r="N59" s="24">
        <v>184.05478944693263</v>
      </c>
      <c r="O59" s="24">
        <v>161.43016032659412</v>
      </c>
      <c r="P59" s="24">
        <v>151.81797794834677</v>
      </c>
      <c r="Q59" s="24">
        <v>175.5102853373391</v>
      </c>
      <c r="R59" s="24"/>
      <c r="S59" s="24">
        <v>170.6038979522731</v>
      </c>
      <c r="T59" s="24">
        <v>190.1216754581835</v>
      </c>
      <c r="U59" s="24">
        <v>173.51936842086596</v>
      </c>
      <c r="V59" s="24"/>
      <c r="W59" s="24"/>
    </row>
    <row r="60" spans="2:23" ht="11.25">
      <c r="B60" s="52" t="s">
        <v>208</v>
      </c>
      <c r="C60" s="52">
        <v>132.873335934324</v>
      </c>
      <c r="D60" s="52">
        <v>207.6874609445866</v>
      </c>
      <c r="E60" s="52">
        <v>133.51443016816668</v>
      </c>
      <c r="F60" s="52">
        <v>158.49174732890896</v>
      </c>
      <c r="G60" s="52">
        <v>171.45520801197324</v>
      </c>
      <c r="H60" s="52">
        <v>147.48748152016228</v>
      </c>
      <c r="I60" s="52"/>
      <c r="J60" s="52">
        <v>167.6235544596322</v>
      </c>
      <c r="K60" s="52">
        <v>171.3775622139129</v>
      </c>
      <c r="L60" s="52">
        <v>309.1321981183508</v>
      </c>
      <c r="M60" s="52">
        <v>217.43131448898237</v>
      </c>
      <c r="N60" s="52">
        <v>185.58793383667341</v>
      </c>
      <c r="O60" s="52">
        <v>168.31925608324096</v>
      </c>
      <c r="P60" s="52">
        <v>151.35308008243743</v>
      </c>
      <c r="Q60" s="52">
        <v>178.51380246124364</v>
      </c>
      <c r="R60" s="52"/>
      <c r="S60" s="52">
        <v>167.8128963735913</v>
      </c>
      <c r="T60" s="52">
        <v>195.41124420473207</v>
      </c>
      <c r="U60" s="52">
        <v>171.838875216665</v>
      </c>
      <c r="V60" s="24"/>
      <c r="W60" s="24"/>
    </row>
    <row r="61" spans="2:22" ht="11.25">
      <c r="B61" s="159" t="s">
        <v>252</v>
      </c>
      <c r="C61" s="159">
        <v>223.26723023682723</v>
      </c>
      <c r="D61" s="159">
        <v>185.3976948742729</v>
      </c>
      <c r="E61" s="159">
        <v>123.90527218477678</v>
      </c>
      <c r="F61" s="159">
        <v>160.7423323398307</v>
      </c>
      <c r="G61" s="159">
        <v>166.72991207568825</v>
      </c>
      <c r="H61" s="159">
        <v>138.775303026286</v>
      </c>
      <c r="I61" s="159"/>
      <c r="J61" s="159">
        <v>156.86105655342635</v>
      </c>
      <c r="K61" s="159">
        <v>158.9413559797621</v>
      </c>
      <c r="L61" s="159">
        <v>284.1114162851263</v>
      </c>
      <c r="M61" s="159">
        <v>209.00161683180468</v>
      </c>
      <c r="N61" s="159">
        <v>190.11521635807</v>
      </c>
      <c r="O61" s="159">
        <v>154.9807684347139</v>
      </c>
      <c r="P61" s="159">
        <v>152.51902123194895</v>
      </c>
      <c r="Q61" s="159">
        <v>171.41960840062808</v>
      </c>
      <c r="R61" s="159"/>
      <c r="S61" s="159">
        <v>164.65626556755518</v>
      </c>
      <c r="T61" s="159">
        <v>184.63656603234554</v>
      </c>
      <c r="U61" s="159">
        <v>167.63002398919042</v>
      </c>
      <c r="V61" s="24"/>
    </row>
    <row r="62" spans="2:22" ht="11.25">
      <c r="B62" s="24" t="s">
        <v>253</v>
      </c>
      <c r="C62" s="24">
        <v>220.2269651367884</v>
      </c>
      <c r="D62" s="24">
        <v>194.89859846972408</v>
      </c>
      <c r="E62" s="24">
        <v>136.72952906343164</v>
      </c>
      <c r="F62" s="24">
        <v>164.81816928528272</v>
      </c>
      <c r="G62" s="24">
        <v>179.89367868564938</v>
      </c>
      <c r="H62" s="24">
        <v>149.99193683923093</v>
      </c>
      <c r="I62" s="24"/>
      <c r="J62" s="24">
        <v>165.63386627748508</v>
      </c>
      <c r="K62" s="24">
        <v>172.899872903444</v>
      </c>
      <c r="L62" s="24">
        <v>292.9004546626459</v>
      </c>
      <c r="M62" s="24">
        <v>215.89033461873117</v>
      </c>
      <c r="N62" s="24">
        <v>190.47043094994976</v>
      </c>
      <c r="O62" s="24">
        <v>159.23481828530043</v>
      </c>
      <c r="P62" s="24">
        <v>155.66388626389477</v>
      </c>
      <c r="Q62" s="24">
        <v>176.95230752261304</v>
      </c>
      <c r="R62" s="24"/>
      <c r="S62" s="24">
        <v>171.49568666025846</v>
      </c>
      <c r="T62" s="24">
        <v>193.14431666195483</v>
      </c>
      <c r="U62" s="24">
        <v>174.7065706671629</v>
      </c>
      <c r="V62" s="24"/>
    </row>
    <row r="63" spans="2:22" ht="11.25">
      <c r="B63" s="24" t="s">
        <v>254</v>
      </c>
      <c r="C63" s="24">
        <v>195.0977107863709</v>
      </c>
      <c r="D63" s="24">
        <v>203.919566764128</v>
      </c>
      <c r="E63" s="24">
        <v>145.4542177955601</v>
      </c>
      <c r="F63" s="24">
        <v>167.01157820927472</v>
      </c>
      <c r="G63" s="24">
        <v>187.62469518374505</v>
      </c>
      <c r="H63" s="24">
        <v>157.63119274198093</v>
      </c>
      <c r="I63" s="24"/>
      <c r="J63" s="24">
        <v>171.60601842775122</v>
      </c>
      <c r="K63" s="24">
        <v>178.57258837593864</v>
      </c>
      <c r="L63" s="24">
        <v>292.5087674793689</v>
      </c>
      <c r="M63" s="24">
        <v>216.68268855968913</v>
      </c>
      <c r="N63" s="24">
        <v>191.03666850820997</v>
      </c>
      <c r="O63" s="24">
        <v>164.48399223937284</v>
      </c>
      <c r="P63" s="24">
        <v>156.5859346787704</v>
      </c>
      <c r="Q63" s="24">
        <v>180.29649974462563</v>
      </c>
      <c r="R63" s="24"/>
      <c r="S63" s="24">
        <v>174.82399967323016</v>
      </c>
      <c r="T63" s="24">
        <v>198.4648655515813</v>
      </c>
      <c r="U63" s="24">
        <v>178.3102174610058</v>
      </c>
      <c r="V63" s="24"/>
    </row>
    <row r="64" spans="2:21" ht="11.25">
      <c r="B64" s="52" t="s">
        <v>256</v>
      </c>
      <c r="C64" s="52">
        <v>137.97328570574217</v>
      </c>
      <c r="D64" s="52">
        <v>207.30946892401383</v>
      </c>
      <c r="E64" s="52">
        <v>137.42312730748273</v>
      </c>
      <c r="F64" s="52">
        <v>170.36424201566706</v>
      </c>
      <c r="G64" s="52">
        <v>177.54216709973406</v>
      </c>
      <c r="H64" s="52">
        <v>151.8782955507177</v>
      </c>
      <c r="I64" s="52"/>
      <c r="J64" s="52">
        <v>172.09503778965268</v>
      </c>
      <c r="K64" s="52">
        <v>175.41653920835037</v>
      </c>
      <c r="L64" s="52">
        <v>321.1330521141801</v>
      </c>
      <c r="M64" s="52">
        <v>218.74814174975126</v>
      </c>
      <c r="N64" s="52">
        <v>193.03075671956785</v>
      </c>
      <c r="O64" s="52">
        <v>169.05460161496669</v>
      </c>
      <c r="P64" s="52">
        <v>155.51099625142</v>
      </c>
      <c r="Q64" s="52">
        <v>182.39153667278708</v>
      </c>
      <c r="R64" s="52"/>
      <c r="S64" s="52">
        <v>171.9117333024217</v>
      </c>
      <c r="T64" s="52">
        <v>199.9449350682373</v>
      </c>
      <c r="U64" s="52">
        <v>175.98840129285566</v>
      </c>
    </row>
    <row r="65" spans="2:22" ht="11.25">
      <c r="B65" s="159" t="s">
        <v>258</v>
      </c>
      <c r="C65" s="159">
        <v>237.11795372595336</v>
      </c>
      <c r="D65" s="159">
        <v>196.89157366584607</v>
      </c>
      <c r="E65" s="159">
        <v>126.11579812152642</v>
      </c>
      <c r="F65" s="159">
        <v>168.57435003538387</v>
      </c>
      <c r="G65" s="159">
        <v>181.7587867168979</v>
      </c>
      <c r="H65" s="159">
        <v>145.17495362361015</v>
      </c>
      <c r="I65" s="159"/>
      <c r="J65" s="159">
        <v>161.8402856876786</v>
      </c>
      <c r="K65" s="159">
        <v>168.5025331172268</v>
      </c>
      <c r="L65" s="159">
        <v>301.39229547140917</v>
      </c>
      <c r="M65" s="159">
        <v>214.2216470096215</v>
      </c>
      <c r="N65" s="159">
        <v>192.93781199302043</v>
      </c>
      <c r="O65" s="159">
        <v>158.17641385754243</v>
      </c>
      <c r="P65" s="159">
        <v>152.78896851801076</v>
      </c>
      <c r="Q65" s="159">
        <v>175.26113483702966</v>
      </c>
      <c r="R65" s="159"/>
      <c r="S65" s="159">
        <v>169.79432459818094</v>
      </c>
      <c r="T65" s="159">
        <v>190.95144939918677</v>
      </c>
      <c r="U65" s="159">
        <v>172.94440150103196</v>
      </c>
      <c r="V65" s="24"/>
    </row>
    <row r="66" spans="2:21" ht="11.25">
      <c r="B66" s="24" t="s">
        <v>265</v>
      </c>
      <c r="C66" s="24">
        <v>218.90191906008894</v>
      </c>
      <c r="D66" s="24">
        <v>209.37789563495625</v>
      </c>
      <c r="E66" s="24">
        <v>127.90735281934151</v>
      </c>
      <c r="F66" s="24">
        <v>158.11629593461336</v>
      </c>
      <c r="G66" s="24">
        <v>176.77570730133178</v>
      </c>
      <c r="H66" s="24">
        <v>145.86927619306957</v>
      </c>
      <c r="I66" s="24"/>
      <c r="J66" s="24">
        <v>160.4238810304678</v>
      </c>
      <c r="K66" s="24">
        <v>171.35005957518527</v>
      </c>
      <c r="L66" s="24">
        <v>306.8322931079629</v>
      </c>
      <c r="M66" s="24">
        <v>214.40993011798324</v>
      </c>
      <c r="N66" s="24">
        <v>191.7914892055615</v>
      </c>
      <c r="O66" s="24">
        <v>160.95253862773552</v>
      </c>
      <c r="P66" s="24">
        <v>156.30038798043435</v>
      </c>
      <c r="Q66" s="24">
        <v>176.86735962680285</v>
      </c>
      <c r="R66" s="24"/>
      <c r="S66" s="24">
        <v>170.22010729731787</v>
      </c>
      <c r="T66" s="24">
        <v>190.45099255306158</v>
      </c>
      <c r="U66" s="24">
        <v>173.24948705286275</v>
      </c>
    </row>
    <row r="67" spans="2:21" ht="11.25">
      <c r="B67" s="24" t="s">
        <v>266</v>
      </c>
      <c r="C67" s="24">
        <v>195.68387073067947</v>
      </c>
      <c r="D67" s="24">
        <v>224.27015360585716</v>
      </c>
      <c r="E67" s="24">
        <v>139.36107611786093</v>
      </c>
      <c r="F67" s="24">
        <v>155.7847278128186</v>
      </c>
      <c r="G67" s="24">
        <v>173.2990272993423</v>
      </c>
      <c r="H67" s="24">
        <v>153.0448804278722</v>
      </c>
      <c r="I67" s="24"/>
      <c r="J67" s="24">
        <v>167.20813252404076</v>
      </c>
      <c r="K67" s="24">
        <v>182.21167209233053</v>
      </c>
      <c r="L67" s="24">
        <v>309.7662724306494</v>
      </c>
      <c r="M67" s="24">
        <v>214.75846364052893</v>
      </c>
      <c r="N67" s="24">
        <v>191.8236714342651</v>
      </c>
      <c r="O67" s="24">
        <v>163.6525072264379</v>
      </c>
      <c r="P67" s="24">
        <v>155.98270153969452</v>
      </c>
      <c r="Q67" s="24">
        <v>179.73286612060917</v>
      </c>
      <c r="R67" s="24"/>
      <c r="S67" s="24">
        <v>173.10162536128882</v>
      </c>
      <c r="T67" s="24">
        <v>195.18118470991215</v>
      </c>
      <c r="U67" s="24">
        <v>176.3800745617012</v>
      </c>
    </row>
    <row r="68" spans="2:21" ht="11.25">
      <c r="B68" s="52" t="s">
        <v>267</v>
      </c>
      <c r="C68" s="52">
        <v>141.03005983889133</v>
      </c>
      <c r="D68" s="52">
        <v>228.8440360061009</v>
      </c>
      <c r="E68" s="52">
        <v>129.14649617155015</v>
      </c>
      <c r="F68" s="52">
        <v>162.91939786723725</v>
      </c>
      <c r="G68" s="52">
        <v>173.6725716333391</v>
      </c>
      <c r="H68" s="52">
        <v>148.67958784906867</v>
      </c>
      <c r="I68" s="52"/>
      <c r="J68" s="52">
        <v>168.9384813474309</v>
      </c>
      <c r="K68" s="52">
        <v>178.445526805279</v>
      </c>
      <c r="L68" s="52">
        <v>329.21375842386766</v>
      </c>
      <c r="M68" s="52">
        <v>220.46476150049702</v>
      </c>
      <c r="N68" s="52">
        <v>194.82199004430345</v>
      </c>
      <c r="O68" s="52">
        <v>167.29714742506823</v>
      </c>
      <c r="P68" s="52">
        <v>154.58266840055563</v>
      </c>
      <c r="Q68" s="52">
        <v>181.76460860114003</v>
      </c>
      <c r="R68" s="52"/>
      <c r="S68" s="52">
        <v>170.6759064918637</v>
      </c>
      <c r="T68" s="52">
        <v>199.13606897614036</v>
      </c>
      <c r="U68" s="52">
        <v>174.78691538759395</v>
      </c>
    </row>
    <row r="69" spans="2:21" ht="11.25">
      <c r="B69" s="24" t="s">
        <v>279</v>
      </c>
      <c r="C69" s="24">
        <v>250.0095576895063</v>
      </c>
      <c r="D69" s="24">
        <v>221.4476704429795</v>
      </c>
      <c r="E69" s="24">
        <v>116.87596973444188</v>
      </c>
      <c r="F69" s="24">
        <v>157.47648448925278</v>
      </c>
      <c r="G69" s="24">
        <v>166.7003463645558</v>
      </c>
      <c r="H69" s="24">
        <v>138.77594556094138</v>
      </c>
      <c r="I69" s="24"/>
      <c r="J69" s="24">
        <v>152.3664632151895</v>
      </c>
      <c r="K69" s="24">
        <v>161.78455075647733</v>
      </c>
      <c r="L69" s="24">
        <v>312.08815869026694</v>
      </c>
      <c r="M69" s="24">
        <v>215.7154149552304</v>
      </c>
      <c r="N69" s="24">
        <v>193.15335369005524</v>
      </c>
      <c r="O69" s="24">
        <v>156.23554934232016</v>
      </c>
      <c r="P69" s="24">
        <v>152.2338721708861</v>
      </c>
      <c r="Q69" s="24">
        <v>172.75910172426393</v>
      </c>
      <c r="R69" s="24"/>
      <c r="S69" s="24">
        <v>166.8475627554586</v>
      </c>
      <c r="T69" s="24">
        <v>183.72453324993964</v>
      </c>
      <c r="U69" s="24">
        <v>169.4479005361459</v>
      </c>
    </row>
    <row r="70" spans="2:21" ht="11.25">
      <c r="B70" s="24" t="s">
        <v>282</v>
      </c>
      <c r="C70" s="24">
        <v>223.6442252678794</v>
      </c>
      <c r="D70" s="24">
        <v>226.47555764256055</v>
      </c>
      <c r="E70" s="24">
        <v>117.56471335159345</v>
      </c>
      <c r="F70" s="24">
        <v>155.51764131914612</v>
      </c>
      <c r="G70" s="24">
        <v>157.98602499669147</v>
      </c>
      <c r="H70" s="24">
        <v>137.53245702246878</v>
      </c>
      <c r="I70" s="24"/>
      <c r="J70" s="24">
        <v>148.986965670083</v>
      </c>
      <c r="K70" s="24">
        <v>162.45223344317182</v>
      </c>
      <c r="L70" s="24">
        <v>306.53584236595356</v>
      </c>
      <c r="M70" s="24">
        <v>214.5354112846686</v>
      </c>
      <c r="N70" s="24">
        <v>193.35290224124637</v>
      </c>
      <c r="O70" s="24">
        <v>157.7854604035643</v>
      </c>
      <c r="P70" s="24">
        <v>157.04774222970985</v>
      </c>
      <c r="Q70" s="24">
        <v>173.64971466891353</v>
      </c>
      <c r="R70" s="24"/>
      <c r="S70" s="24">
        <v>165.92027379988477</v>
      </c>
      <c r="T70" s="24">
        <v>179.2499606740885</v>
      </c>
      <c r="U70" s="24">
        <v>168.0643317736649</v>
      </c>
    </row>
    <row r="71" spans="2:21" ht="11.25">
      <c r="B71" s="24" t="s">
        <v>289</v>
      </c>
      <c r="C71" s="24">
        <v>191.78452452130747</v>
      </c>
      <c r="D71" s="24">
        <v>233.59957214149793</v>
      </c>
      <c r="E71" s="24">
        <v>123.57511736332525</v>
      </c>
      <c r="F71" s="24">
        <v>158.17080341630185</v>
      </c>
      <c r="G71" s="24">
        <v>162.39231020404384</v>
      </c>
      <c r="H71" s="24">
        <v>142.84307475138021</v>
      </c>
      <c r="I71" s="24"/>
      <c r="J71" s="24">
        <v>150.62322997962988</v>
      </c>
      <c r="K71" s="24">
        <v>168.22813904121801</v>
      </c>
      <c r="L71" s="24">
        <v>305.1276208246816</v>
      </c>
      <c r="M71" s="24">
        <v>215.70414447773655</v>
      </c>
      <c r="N71" s="24">
        <v>192.41449672927718</v>
      </c>
      <c r="O71" s="24">
        <v>158.00421718905227</v>
      </c>
      <c r="P71" s="24">
        <v>157.42640068432786</v>
      </c>
      <c r="Q71" s="24">
        <v>174.4377050931685</v>
      </c>
      <c r="R71" s="24"/>
      <c r="S71" s="24">
        <v>166.4879839577225</v>
      </c>
      <c r="T71" s="24">
        <v>178.9823107037306</v>
      </c>
      <c r="U71" s="24">
        <v>168.5266697060329</v>
      </c>
    </row>
    <row r="72" ht="11.25">
      <c r="B72" s="53" t="s">
        <v>270</v>
      </c>
    </row>
    <row r="73" ht="11.25">
      <c r="B73" s="87" t="s">
        <v>133</v>
      </c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6" sqref="E56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3" customFormat="1" ht="12.75">
      <c r="A1" s="22"/>
      <c r="B1" s="69" t="s">
        <v>182</v>
      </c>
      <c r="D1" s="75"/>
      <c r="E1" s="75"/>
      <c r="F1" s="75"/>
      <c r="L1" s="110" t="str">
        <f>'Tab 1'!K1</f>
        <v>Carta de Conjuntura | Dez-2015</v>
      </c>
    </row>
    <row r="2" spans="2:12" s="73" customFormat="1" ht="12.75">
      <c r="B2" s="74"/>
      <c r="D2" s="75"/>
      <c r="E2" s="75"/>
      <c r="F2" s="75"/>
      <c r="L2" s="72"/>
    </row>
    <row r="3" spans="2:12" ht="11.25">
      <c r="B3" s="28" t="s">
        <v>162</v>
      </c>
      <c r="C3" s="28"/>
      <c r="D3" s="54"/>
      <c r="E3" s="54"/>
      <c r="F3" s="54"/>
      <c r="G3" s="54"/>
      <c r="H3" s="54"/>
      <c r="I3" s="54"/>
      <c r="J3" s="54"/>
      <c r="K3" s="54"/>
      <c r="L3" s="54"/>
    </row>
    <row r="4" spans="2:9" ht="11.25">
      <c r="B4" s="41" t="s">
        <v>64</v>
      </c>
      <c r="C4" s="41"/>
      <c r="E4" s="31"/>
      <c r="F4" s="31"/>
      <c r="G4" s="31"/>
      <c r="H4" s="31"/>
      <c r="I4" s="31"/>
    </row>
    <row r="5" spans="2:9" ht="11.25">
      <c r="B5" s="42" t="s">
        <v>109</v>
      </c>
      <c r="C5" s="42"/>
      <c r="E5" s="26"/>
      <c r="F5" s="26"/>
      <c r="G5" s="26"/>
      <c r="H5" s="26"/>
      <c r="I5" s="26"/>
    </row>
    <row r="6" spans="2:9" ht="11.25">
      <c r="B6" s="42"/>
      <c r="C6" s="42"/>
      <c r="E6" s="26"/>
      <c r="F6" s="26"/>
      <c r="G6" s="26"/>
      <c r="H6" s="26"/>
      <c r="I6" s="26"/>
    </row>
    <row r="7" spans="2:12" s="48" customFormat="1" ht="15" customHeight="1">
      <c r="B7" s="266" t="s">
        <v>1</v>
      </c>
      <c r="C7" s="46" t="s">
        <v>48</v>
      </c>
      <c r="D7" s="46"/>
      <c r="E7" s="46"/>
      <c r="F7" s="47"/>
      <c r="G7" s="268" t="s">
        <v>65</v>
      </c>
      <c r="H7" s="268"/>
      <c r="I7" s="268"/>
      <c r="J7" s="260" t="s">
        <v>50</v>
      </c>
      <c r="K7" s="260" t="s">
        <v>51</v>
      </c>
      <c r="L7" s="260" t="s">
        <v>46</v>
      </c>
    </row>
    <row r="8" spans="2:12" s="49" customFormat="1" ht="30" customHeight="1" thickBot="1">
      <c r="B8" s="269"/>
      <c r="C8" s="33" t="s">
        <v>32</v>
      </c>
      <c r="D8" s="33" t="s">
        <v>52</v>
      </c>
      <c r="E8" s="33" t="s">
        <v>53</v>
      </c>
      <c r="F8" s="33"/>
      <c r="G8" s="33" t="s">
        <v>32</v>
      </c>
      <c r="H8" s="34" t="s">
        <v>54</v>
      </c>
      <c r="I8" s="34" t="s">
        <v>55</v>
      </c>
      <c r="J8" s="255"/>
      <c r="K8" s="255"/>
      <c r="L8" s="255"/>
    </row>
    <row r="9" spans="2:14" ht="12" thickTop="1">
      <c r="B9" s="9" t="s">
        <v>192</v>
      </c>
      <c r="C9" s="24">
        <v>104.59432342894773</v>
      </c>
      <c r="D9" s="24">
        <v>105.25564178863695</v>
      </c>
      <c r="E9" s="24">
        <v>102.71417696837852</v>
      </c>
      <c r="F9" s="24"/>
      <c r="G9" s="24">
        <v>97.74358592210682</v>
      </c>
      <c r="H9" s="24">
        <v>97.69549221373485</v>
      </c>
      <c r="I9" s="50">
        <v>-834.0227560671383</v>
      </c>
      <c r="J9" s="24">
        <v>126.07951170639853</v>
      </c>
      <c r="K9" s="24">
        <v>96.51556097517782</v>
      </c>
      <c r="L9" s="24">
        <v>106.40324728188213</v>
      </c>
      <c r="N9" s="24"/>
    </row>
    <row r="10" spans="2:14" ht="11.25">
      <c r="B10" s="9" t="s">
        <v>193</v>
      </c>
      <c r="C10" s="24">
        <v>107.24987815190248</v>
      </c>
      <c r="D10" s="24">
        <v>108.37525338254841</v>
      </c>
      <c r="E10" s="24">
        <v>103.87216817737814</v>
      </c>
      <c r="F10" s="24"/>
      <c r="G10" s="24">
        <v>106.56349466227022</v>
      </c>
      <c r="H10" s="24">
        <v>106.51446382321829</v>
      </c>
      <c r="I10" s="50">
        <v>-1288.3379590824538</v>
      </c>
      <c r="J10" s="24">
        <v>138.00032964666696</v>
      </c>
      <c r="K10" s="24">
        <v>108.45683713321776</v>
      </c>
      <c r="L10" s="24">
        <v>110.254362002232</v>
      </c>
      <c r="N10" s="24"/>
    </row>
    <row r="11" spans="2:14" ht="11.25">
      <c r="B11" s="9" t="s">
        <v>194</v>
      </c>
      <c r="C11" s="24">
        <v>109.71756742678653</v>
      </c>
      <c r="D11" s="24">
        <v>111.8751069686701</v>
      </c>
      <c r="E11" s="24">
        <v>103.00028301801353</v>
      </c>
      <c r="F11" s="24"/>
      <c r="G11" s="24">
        <v>106.84377414173808</v>
      </c>
      <c r="H11" s="24">
        <v>106.82843482634652</v>
      </c>
      <c r="I11" s="50">
        <v>-3309.931119025743</v>
      </c>
      <c r="J11" s="24">
        <v>153.32152407210452</v>
      </c>
      <c r="K11" s="24">
        <v>124.18695536162141</v>
      </c>
      <c r="L11" s="24">
        <v>114.18530754538145</v>
      </c>
      <c r="N11" s="24"/>
    </row>
    <row r="12" spans="2:14" ht="11.25">
      <c r="B12" s="45" t="s">
        <v>195</v>
      </c>
      <c r="C12" s="52">
        <v>113.5296409140701</v>
      </c>
      <c r="D12" s="52">
        <v>115.59778664709089</v>
      </c>
      <c r="E12" s="52">
        <v>107.11173420698645</v>
      </c>
      <c r="F12" s="52"/>
      <c r="G12" s="52">
        <v>107.38108784269693</v>
      </c>
      <c r="H12" s="52">
        <v>107.43036999156203</v>
      </c>
      <c r="I12" s="51">
        <v>-1263.0661724367974</v>
      </c>
      <c r="J12" s="52">
        <v>136.0552604377271</v>
      </c>
      <c r="K12" s="52">
        <v>125.92531191013691</v>
      </c>
      <c r="L12" s="52">
        <v>113.98410221327327</v>
      </c>
      <c r="N12" s="24"/>
    </row>
    <row r="13" spans="2:14" ht="11.25">
      <c r="B13" s="9" t="s">
        <v>196</v>
      </c>
      <c r="C13" s="24">
        <v>108.02599781654571</v>
      </c>
      <c r="D13" s="24">
        <v>109.4076714055211</v>
      </c>
      <c r="E13" s="24">
        <v>103.8231590072549</v>
      </c>
      <c r="F13" s="24"/>
      <c r="G13" s="24">
        <v>107.55863044780324</v>
      </c>
      <c r="H13" s="24">
        <v>107.70383090179244</v>
      </c>
      <c r="I13" s="50">
        <v>-790.1462241755244</v>
      </c>
      <c r="J13" s="24">
        <v>140.18292144881346</v>
      </c>
      <c r="K13" s="24">
        <v>119.95370214927614</v>
      </c>
      <c r="L13" s="24">
        <v>110.10085621394316</v>
      </c>
      <c r="N13" s="24"/>
    </row>
    <row r="14" spans="2:14" ht="11.25">
      <c r="B14" s="9" t="s">
        <v>197</v>
      </c>
      <c r="C14" s="24">
        <v>110.2632872959526</v>
      </c>
      <c r="D14" s="24">
        <v>111.60358349680244</v>
      </c>
      <c r="E14" s="24">
        <v>106.20262874876896</v>
      </c>
      <c r="F14" s="24"/>
      <c r="G14" s="24">
        <v>108.4571469754658</v>
      </c>
      <c r="H14" s="24">
        <v>108.68411438556569</v>
      </c>
      <c r="I14" s="50">
        <v>-60.91326596807928</v>
      </c>
      <c r="J14" s="24">
        <v>157.07709467153236</v>
      </c>
      <c r="K14" s="24">
        <v>122.37006743451428</v>
      </c>
      <c r="L14" s="24">
        <v>112.81893953616903</v>
      </c>
      <c r="N14" s="24"/>
    </row>
    <row r="15" spans="2:14" ht="11.25">
      <c r="B15" s="9" t="s">
        <v>198</v>
      </c>
      <c r="C15" s="24">
        <v>108.89356492661281</v>
      </c>
      <c r="D15" s="24">
        <v>109.69121953117113</v>
      </c>
      <c r="E15" s="24">
        <v>106.60595452322967</v>
      </c>
      <c r="F15" s="24"/>
      <c r="G15" s="24">
        <v>107.81465998084104</v>
      </c>
      <c r="H15" s="24">
        <v>108.10354658378672</v>
      </c>
      <c r="I15" s="50">
        <v>-4603.1611155552555</v>
      </c>
      <c r="J15" s="24">
        <v>157.94256896847043</v>
      </c>
      <c r="K15" s="24">
        <v>117.73373141974145</v>
      </c>
      <c r="L15" s="24">
        <v>114.71192532909</v>
      </c>
      <c r="N15" s="24"/>
    </row>
    <row r="16" spans="2:14" ht="11.25">
      <c r="B16" s="45" t="s">
        <v>199</v>
      </c>
      <c r="C16" s="52">
        <v>112.68060167657603</v>
      </c>
      <c r="D16" s="52">
        <v>113.30467574583913</v>
      </c>
      <c r="E16" s="52">
        <v>110.97275296819109</v>
      </c>
      <c r="F16" s="52"/>
      <c r="G16" s="52">
        <v>99.12792074349369</v>
      </c>
      <c r="H16" s="52">
        <v>99.43609149876391</v>
      </c>
      <c r="I16" s="51">
        <v>1752.6300250054767</v>
      </c>
      <c r="J16" s="52">
        <v>149.3410036633943</v>
      </c>
      <c r="K16" s="52">
        <v>110.19507177543389</v>
      </c>
      <c r="L16" s="52">
        <v>113.37793270730057</v>
      </c>
      <c r="N16" s="24"/>
    </row>
    <row r="17" spans="2:14" ht="11.25">
      <c r="B17" s="9" t="s">
        <v>200</v>
      </c>
      <c r="C17" s="24">
        <v>109.1679523669071</v>
      </c>
      <c r="D17" s="24">
        <v>109.5278127817827</v>
      </c>
      <c r="E17" s="24">
        <v>108.27368565239357</v>
      </c>
      <c r="F17" s="24"/>
      <c r="G17" s="24">
        <v>98.83085251263961</v>
      </c>
      <c r="H17" s="24">
        <v>99.16629943107756</v>
      </c>
      <c r="I17" s="50">
        <v>1329.9481218085098</v>
      </c>
      <c r="J17" s="24">
        <v>133.76908858411693</v>
      </c>
      <c r="K17" s="24">
        <v>97.66304418978453</v>
      </c>
      <c r="L17" s="24">
        <v>110.6259482566041</v>
      </c>
      <c r="N17" s="24"/>
    </row>
    <row r="18" spans="2:14" ht="11.25">
      <c r="B18" s="9" t="s">
        <v>201</v>
      </c>
      <c r="C18" s="24">
        <v>111.78324551043181</v>
      </c>
      <c r="D18" s="24">
        <v>112.23372144229629</v>
      </c>
      <c r="E18" s="24">
        <v>110.60408344796238</v>
      </c>
      <c r="F18" s="24"/>
      <c r="G18" s="24">
        <v>103.6772541681315</v>
      </c>
      <c r="H18" s="24">
        <v>104.03560889898328</v>
      </c>
      <c r="I18" s="50">
        <v>-2014.2227688895455</v>
      </c>
      <c r="J18" s="24">
        <v>139.6853297293675</v>
      </c>
      <c r="K18" s="24">
        <v>102.14252194936341</v>
      </c>
      <c r="L18" s="24">
        <v>115.41174725837676</v>
      </c>
      <c r="N18" s="24"/>
    </row>
    <row r="19" spans="2:14" ht="11.25">
      <c r="B19" s="9" t="s">
        <v>202</v>
      </c>
      <c r="C19" s="24">
        <v>112.10537355201306</v>
      </c>
      <c r="D19" s="24">
        <v>112.50644738354171</v>
      </c>
      <c r="E19" s="24">
        <v>111.08572788202493</v>
      </c>
      <c r="F19" s="24"/>
      <c r="G19" s="24">
        <v>107.26190350543617</v>
      </c>
      <c r="H19" s="24">
        <v>107.61532217179415</v>
      </c>
      <c r="I19" s="50">
        <v>-374.4413682975514</v>
      </c>
      <c r="J19" s="24">
        <v>189.75263155475264</v>
      </c>
      <c r="K19" s="24">
        <v>107.59551460398815</v>
      </c>
      <c r="L19" s="24">
        <v>119.50081440625308</v>
      </c>
      <c r="N19" s="24"/>
    </row>
    <row r="20" spans="2:14" ht="11.25">
      <c r="B20" s="45" t="s">
        <v>203</v>
      </c>
      <c r="C20" s="52">
        <v>114.68096857127416</v>
      </c>
      <c r="D20" s="52">
        <v>114.96447219337466</v>
      </c>
      <c r="E20" s="52">
        <v>114.04529260486666</v>
      </c>
      <c r="F20" s="52"/>
      <c r="G20" s="52">
        <v>106.67959958923473</v>
      </c>
      <c r="H20" s="52">
        <v>106.98979322828379</v>
      </c>
      <c r="I20" s="51">
        <v>4788.753925099555</v>
      </c>
      <c r="J20" s="52">
        <v>180.49175091637082</v>
      </c>
      <c r="K20" s="52">
        <v>100.2829699991842</v>
      </c>
      <c r="L20" s="52">
        <v>119.242551614289</v>
      </c>
      <c r="N20" s="24"/>
    </row>
    <row r="21" spans="2:14" ht="11.25">
      <c r="B21" s="9" t="s">
        <v>204</v>
      </c>
      <c r="C21" s="24">
        <v>108.80217380648087</v>
      </c>
      <c r="D21" s="24">
        <v>109.30217882299733</v>
      </c>
      <c r="E21" s="24">
        <v>107.47060701770386</v>
      </c>
      <c r="F21" s="24"/>
      <c r="G21" s="24">
        <v>102.02795161015973</v>
      </c>
      <c r="H21" s="24">
        <v>102.26240013104433</v>
      </c>
      <c r="I21" s="50">
        <v>923.5299514663416</v>
      </c>
      <c r="J21" s="24">
        <v>153.38578600401578</v>
      </c>
      <c r="K21" s="24">
        <v>93.13056865185426</v>
      </c>
      <c r="L21" s="24">
        <v>113.57637370592631</v>
      </c>
      <c r="N21" s="24"/>
    </row>
    <row r="22" spans="2:14" ht="11.25">
      <c r="B22" s="9" t="s">
        <v>205</v>
      </c>
      <c r="C22" s="24">
        <v>109.96220050613763</v>
      </c>
      <c r="D22" s="24">
        <v>109.73790415070066</v>
      </c>
      <c r="E22" s="24">
        <v>110.88676759279352</v>
      </c>
      <c r="F22" s="24"/>
      <c r="G22" s="24">
        <v>96.73415078992632</v>
      </c>
      <c r="H22" s="24">
        <v>96.93342934442087</v>
      </c>
      <c r="I22" s="50">
        <v>-1361.6447788953947</v>
      </c>
      <c r="J22" s="24">
        <v>177.97215201115594</v>
      </c>
      <c r="K22" s="24">
        <v>97.94579354435551</v>
      </c>
      <c r="L22" s="24">
        <v>116.31339274401309</v>
      </c>
      <c r="N22" s="24"/>
    </row>
    <row r="23" spans="2:14" ht="11.25">
      <c r="B23" s="9" t="s">
        <v>206</v>
      </c>
      <c r="C23" s="24">
        <v>111.89012340954265</v>
      </c>
      <c r="D23" s="24">
        <v>111.50706100480478</v>
      </c>
      <c r="E23" s="24">
        <v>113.31268208728427</v>
      </c>
      <c r="F23" s="24"/>
      <c r="G23" s="24">
        <v>99.98805341666483</v>
      </c>
      <c r="H23" s="24">
        <v>100.20541638651477</v>
      </c>
      <c r="I23" s="50">
        <v>-3142.7889276634633</v>
      </c>
      <c r="J23" s="24">
        <v>192.73466170754256</v>
      </c>
      <c r="K23" s="24">
        <v>103.62138061832688</v>
      </c>
      <c r="L23" s="24">
        <v>120.24910545605671</v>
      </c>
      <c r="N23" s="24"/>
    </row>
    <row r="24" spans="2:14" ht="11.25">
      <c r="B24" s="45" t="s">
        <v>207</v>
      </c>
      <c r="C24" s="52">
        <v>116.41957460037924</v>
      </c>
      <c r="D24" s="52">
        <v>115.52920357206673</v>
      </c>
      <c r="E24" s="52">
        <v>119.43001524850514</v>
      </c>
      <c r="F24" s="52"/>
      <c r="G24" s="52">
        <v>101.48825691632479</v>
      </c>
      <c r="H24" s="52">
        <v>101.75820533804895</v>
      </c>
      <c r="I24" s="51">
        <v>3489.1335740033037</v>
      </c>
      <c r="J24" s="52">
        <v>190.51567106186394</v>
      </c>
      <c r="K24" s="52">
        <v>111.01771715087008</v>
      </c>
      <c r="L24" s="52">
        <v>119.94454676031935</v>
      </c>
      <c r="N24" s="24"/>
    </row>
    <row r="25" spans="2:14" ht="11.25">
      <c r="B25" s="9" t="s">
        <v>172</v>
      </c>
      <c r="C25" s="24">
        <v>110.49866847654417</v>
      </c>
      <c r="D25" s="24">
        <v>110.28467894043645</v>
      </c>
      <c r="E25" s="24">
        <v>111.3860024687751</v>
      </c>
      <c r="F25" s="24"/>
      <c r="G25" s="24">
        <v>102.82900728106254</v>
      </c>
      <c r="H25" s="24">
        <v>103.19336221954248</v>
      </c>
      <c r="I25" s="50">
        <v>-65.9635851750235</v>
      </c>
      <c r="J25" s="24">
        <v>181.3727895507868</v>
      </c>
      <c r="K25" s="24">
        <v>102.70604939397224</v>
      </c>
      <c r="L25" s="24">
        <v>117.98095902253547</v>
      </c>
      <c r="N25" s="24"/>
    </row>
    <row r="26" spans="2:14" ht="11.25">
      <c r="B26" s="9" t="s">
        <v>173</v>
      </c>
      <c r="C26" s="24">
        <v>114.27440077907761</v>
      </c>
      <c r="D26" s="24">
        <v>113.18991085311976</v>
      </c>
      <c r="E26" s="24">
        <v>118.04388614967142</v>
      </c>
      <c r="F26" s="24"/>
      <c r="G26" s="24">
        <v>108.10330654545038</v>
      </c>
      <c r="H26" s="24">
        <v>108.50815000732968</v>
      </c>
      <c r="I26" s="50">
        <v>-98.3611781540399</v>
      </c>
      <c r="J26" s="24">
        <v>201.16968419898888</v>
      </c>
      <c r="K26" s="24">
        <v>109.96120929021818</v>
      </c>
      <c r="L26" s="24">
        <v>123.65074002038048</v>
      </c>
      <c r="N26" s="24"/>
    </row>
    <row r="27" spans="2:14" ht="11.25">
      <c r="B27" s="9" t="s">
        <v>174</v>
      </c>
      <c r="C27" s="24">
        <v>117.23109639136828</v>
      </c>
      <c r="D27" s="24">
        <v>116.99482105223666</v>
      </c>
      <c r="E27" s="24">
        <v>118.20304716973618</v>
      </c>
      <c r="F27" s="24"/>
      <c r="G27" s="24">
        <v>114.04822140896658</v>
      </c>
      <c r="H27" s="24">
        <v>114.41305312670076</v>
      </c>
      <c r="I27" s="50">
        <v>-96.0136857505879</v>
      </c>
      <c r="J27" s="24">
        <v>219.14720472119646</v>
      </c>
      <c r="K27" s="24">
        <v>117.07543353693102</v>
      </c>
      <c r="L27" s="24">
        <v>128.13601163116516</v>
      </c>
      <c r="N27" s="24"/>
    </row>
    <row r="28" spans="2:14" ht="11.25">
      <c r="B28" s="45" t="s">
        <v>175</v>
      </c>
      <c r="C28" s="52">
        <v>122.59274579980611</v>
      </c>
      <c r="D28" s="52">
        <v>123.1545142286978</v>
      </c>
      <c r="E28" s="52">
        <v>120.93684324373122</v>
      </c>
      <c r="F28" s="52"/>
      <c r="G28" s="52">
        <v>108.88954122127369</v>
      </c>
      <c r="H28" s="52">
        <v>109.09114163848228</v>
      </c>
      <c r="I28" s="51">
        <v>111.0284328967655</v>
      </c>
      <c r="J28" s="52">
        <v>216.34941903924044</v>
      </c>
      <c r="K28" s="52">
        <v>118.03265667067333</v>
      </c>
      <c r="L28" s="52">
        <v>127.39234667115664</v>
      </c>
      <c r="N28" s="24"/>
    </row>
    <row r="29" spans="2:14" ht="11.25">
      <c r="B29" s="9" t="s">
        <v>134</v>
      </c>
      <c r="C29" s="24">
        <v>115.85450750640815</v>
      </c>
      <c r="D29" s="24">
        <v>116.00891873558598</v>
      </c>
      <c r="E29" s="24">
        <v>115.52548913941376</v>
      </c>
      <c r="F29" s="24"/>
      <c r="G29" s="24">
        <v>104.62792593309035</v>
      </c>
      <c r="H29" s="24">
        <v>104.6014196704917</v>
      </c>
      <c r="I29" s="50">
        <v>-41.46319131841337</v>
      </c>
      <c r="J29" s="24">
        <v>199.30160353543204</v>
      </c>
      <c r="K29" s="24">
        <v>111.87779618913108</v>
      </c>
      <c r="L29" s="24">
        <v>122.91765238638352</v>
      </c>
      <c r="N29" s="24"/>
    </row>
    <row r="30" spans="2:14" ht="11.25">
      <c r="B30" s="9" t="s">
        <v>135</v>
      </c>
      <c r="C30" s="24">
        <v>118.44711430626877</v>
      </c>
      <c r="D30" s="24">
        <v>118.41265892654516</v>
      </c>
      <c r="E30" s="24">
        <v>118.7499883868968</v>
      </c>
      <c r="F30" s="24"/>
      <c r="G30" s="24">
        <v>111.95802306184453</v>
      </c>
      <c r="H30" s="24">
        <v>111.8147509766423</v>
      </c>
      <c r="I30" s="50">
        <v>-103.86127566144899</v>
      </c>
      <c r="J30" s="24">
        <v>223.55778544073908</v>
      </c>
      <c r="K30" s="24">
        <v>119.11590655221976</v>
      </c>
      <c r="L30" s="24">
        <v>129.18406821148986</v>
      </c>
      <c r="N30" s="24"/>
    </row>
    <row r="31" spans="2:14" ht="11.25">
      <c r="B31" s="9" t="s">
        <v>136</v>
      </c>
      <c r="C31" s="24">
        <v>121.4934347760122</v>
      </c>
      <c r="D31" s="24">
        <v>121.92874752959987</v>
      </c>
      <c r="E31" s="24">
        <v>120.23970037390235</v>
      </c>
      <c r="F31" s="24"/>
      <c r="G31" s="24">
        <v>115.53648207209856</v>
      </c>
      <c r="H31" s="24">
        <v>115.4031682821369</v>
      </c>
      <c r="I31" s="50">
        <v>16.128608936228066</v>
      </c>
      <c r="J31" s="24">
        <v>243.04732048572268</v>
      </c>
      <c r="K31" s="24">
        <v>126.12465805955573</v>
      </c>
      <c r="L31" s="24">
        <v>130.84605453426622</v>
      </c>
      <c r="N31" s="24"/>
    </row>
    <row r="32" spans="2:14" ht="11.25">
      <c r="B32" s="45" t="s">
        <v>137</v>
      </c>
      <c r="C32" s="52">
        <v>126.23506272708417</v>
      </c>
      <c r="D32" s="52">
        <v>127.1155296678081</v>
      </c>
      <c r="E32" s="52">
        <v>123.50922942048412</v>
      </c>
      <c r="F32" s="52"/>
      <c r="G32" s="52">
        <v>111.87895456717773</v>
      </c>
      <c r="H32" s="52">
        <v>111.90030515133863</v>
      </c>
      <c r="I32" s="51">
        <v>166.71500005365186</v>
      </c>
      <c r="J32" s="52">
        <v>231.0254987891089</v>
      </c>
      <c r="K32" s="52">
        <v>124.098409822407</v>
      </c>
      <c r="L32" s="52">
        <v>130.1320038096157</v>
      </c>
      <c r="N32" s="24"/>
    </row>
    <row r="33" spans="2:14" ht="11.25">
      <c r="B33" s="53" t="s">
        <v>138</v>
      </c>
      <c r="C33" s="24">
        <v>121.05602003330777</v>
      </c>
      <c r="D33" s="24">
        <v>121.76288154287211</v>
      </c>
      <c r="E33" s="24">
        <v>118.94467233477313</v>
      </c>
      <c r="F33" s="24"/>
      <c r="G33" s="24">
        <v>113.48879277191703</v>
      </c>
      <c r="H33" s="24">
        <v>113.80430714690665</v>
      </c>
      <c r="I33" s="50">
        <v>33.02540567576165</v>
      </c>
      <c r="J33" s="24">
        <v>216.22261311883273</v>
      </c>
      <c r="K33" s="24">
        <v>128.42938737715735</v>
      </c>
      <c r="L33" s="24">
        <v>128.17747420382437</v>
      </c>
      <c r="N33" s="24"/>
    </row>
    <row r="34" spans="2:14" ht="11.25">
      <c r="B34" s="5" t="s">
        <v>139</v>
      </c>
      <c r="C34" s="24">
        <v>124.4548044978955</v>
      </c>
      <c r="D34" s="24">
        <v>125.406318682685</v>
      </c>
      <c r="E34" s="24">
        <v>121.56660076021181</v>
      </c>
      <c r="F34" s="24"/>
      <c r="G34" s="24">
        <v>115.30896290603167</v>
      </c>
      <c r="H34" s="24">
        <v>115.84556996181522</v>
      </c>
      <c r="I34" s="50">
        <v>77.8584791245431</v>
      </c>
      <c r="J34" s="24">
        <v>219.69704630299125</v>
      </c>
      <c r="K34" s="24">
        <v>134.6941668212898</v>
      </c>
      <c r="L34" s="24">
        <v>132.133773928401</v>
      </c>
      <c r="N34" s="24"/>
    </row>
    <row r="35" spans="2:14" ht="11.25">
      <c r="B35" s="5" t="s">
        <v>140</v>
      </c>
      <c r="C35" s="24">
        <v>127.25604657094802</v>
      </c>
      <c r="D35" s="24">
        <v>128.53926551976406</v>
      </c>
      <c r="E35" s="24">
        <v>123.31240325444264</v>
      </c>
      <c r="F35" s="24"/>
      <c r="G35" s="24">
        <v>121.34780706691667</v>
      </c>
      <c r="H35" s="24">
        <v>122.04514807475974</v>
      </c>
      <c r="I35" s="50">
        <v>60.36842076571186</v>
      </c>
      <c r="J35" s="24">
        <v>261.6617486672347</v>
      </c>
      <c r="K35" s="24">
        <v>151.7391813211986</v>
      </c>
      <c r="L35" s="24">
        <v>136.7246876369149</v>
      </c>
      <c r="N35" s="24"/>
    </row>
    <row r="36" spans="2:14" ht="11.25">
      <c r="B36" s="25" t="s">
        <v>141</v>
      </c>
      <c r="C36" s="52">
        <v>133.10118397328145</v>
      </c>
      <c r="D36" s="52">
        <v>133.75354239419357</v>
      </c>
      <c r="E36" s="52">
        <v>131.17823010847852</v>
      </c>
      <c r="F36" s="52"/>
      <c r="G36" s="52">
        <v>120.85692777804789</v>
      </c>
      <c r="H36" s="52">
        <v>121.57984510592931</v>
      </c>
      <c r="I36" s="51">
        <v>-65.25374416865617</v>
      </c>
      <c r="J36" s="52">
        <v>242.73924910358375</v>
      </c>
      <c r="K36" s="52">
        <v>151.82767724761425</v>
      </c>
      <c r="L36" s="52">
        <v>136.37200608242338</v>
      </c>
      <c r="N36" s="24"/>
    </row>
    <row r="37" spans="2:14" ht="11.25">
      <c r="B37" s="5" t="s">
        <v>142</v>
      </c>
      <c r="C37" s="24">
        <v>128.16847609839868</v>
      </c>
      <c r="D37" s="24">
        <v>129.49745681756747</v>
      </c>
      <c r="E37" s="24">
        <v>124.10951847309076</v>
      </c>
      <c r="F37" s="24"/>
      <c r="G37" s="24">
        <v>121.34882487715309</v>
      </c>
      <c r="H37" s="24">
        <v>121.99794080144156</v>
      </c>
      <c r="I37" s="50">
        <v>56.69128352261775</v>
      </c>
      <c r="J37" s="24">
        <v>228.1868785659217</v>
      </c>
      <c r="K37" s="24">
        <v>153.27868395284497</v>
      </c>
      <c r="L37" s="24">
        <v>134.83564423479584</v>
      </c>
      <c r="N37" s="24"/>
    </row>
    <row r="38" spans="2:14" ht="11.25">
      <c r="B38" s="5" t="s">
        <v>143</v>
      </c>
      <c r="C38" s="24">
        <v>132.2069283108415</v>
      </c>
      <c r="D38" s="24">
        <v>133.06964059692035</v>
      </c>
      <c r="E38" s="24">
        <v>129.60603186994328</v>
      </c>
      <c r="F38" s="24"/>
      <c r="G38" s="24">
        <v>129.6467643560993</v>
      </c>
      <c r="H38" s="24">
        <v>130.25041069838116</v>
      </c>
      <c r="I38" s="50">
        <v>55.54164747075641</v>
      </c>
      <c r="J38" s="24">
        <v>247.90614309019304</v>
      </c>
      <c r="K38" s="24">
        <v>158.37228539223102</v>
      </c>
      <c r="L38" s="24">
        <v>140.77147082877522</v>
      </c>
      <c r="N38" s="24"/>
    </row>
    <row r="39" spans="2:14" ht="11.25">
      <c r="B39" s="5" t="s">
        <v>144</v>
      </c>
      <c r="C39" s="24">
        <v>134.27414178567767</v>
      </c>
      <c r="D39" s="24">
        <v>135.88408363789108</v>
      </c>
      <c r="E39" s="24">
        <v>129.34251728284585</v>
      </c>
      <c r="F39" s="24"/>
      <c r="G39" s="24">
        <v>138.8710362041424</v>
      </c>
      <c r="H39" s="24">
        <v>139.4114595929831</v>
      </c>
      <c r="I39" s="50">
        <v>93.24083131297604</v>
      </c>
      <c r="J39" s="24">
        <v>264.7397314602334</v>
      </c>
      <c r="K39" s="24">
        <v>181.13361047104777</v>
      </c>
      <c r="L39" s="24">
        <v>144.75077550265524</v>
      </c>
      <c r="N39" s="24"/>
    </row>
    <row r="40" spans="2:14" ht="11.25">
      <c r="B40" s="25" t="s">
        <v>145</v>
      </c>
      <c r="C40" s="52">
        <v>140.52693587334124</v>
      </c>
      <c r="D40" s="52">
        <v>143.24144498319882</v>
      </c>
      <c r="E40" s="52">
        <v>132.15220749545765</v>
      </c>
      <c r="F40" s="52"/>
      <c r="G40" s="52">
        <v>137.7637303999696</v>
      </c>
      <c r="H40" s="52">
        <v>138.18280217800628</v>
      </c>
      <c r="I40" s="51">
        <v>-0.3263444886442698</v>
      </c>
      <c r="J40" s="52">
        <v>257.563063759926</v>
      </c>
      <c r="K40" s="52">
        <v>184.70283547503902</v>
      </c>
      <c r="L40" s="52">
        <v>145.42722316495846</v>
      </c>
      <c r="N40" s="24"/>
    </row>
    <row r="41" spans="2:14" ht="11.25">
      <c r="B41" s="5" t="s">
        <v>146</v>
      </c>
      <c r="C41" s="24">
        <v>136.08919367411295</v>
      </c>
      <c r="D41" s="24">
        <v>138.7915630413758</v>
      </c>
      <c r="E41" s="24">
        <v>127.83165653870516</v>
      </c>
      <c r="F41" s="24"/>
      <c r="G41" s="24">
        <v>136.38734388203414</v>
      </c>
      <c r="H41" s="24">
        <v>136.67330439344119</v>
      </c>
      <c r="I41" s="50">
        <v>81.70670681172618</v>
      </c>
      <c r="J41" s="24">
        <v>224.18017797099134</v>
      </c>
      <c r="K41" s="24">
        <v>176.98470768039556</v>
      </c>
      <c r="L41" s="24">
        <v>143.13915548821714</v>
      </c>
      <c r="N41" s="24"/>
    </row>
    <row r="42" spans="2:14" ht="11.25">
      <c r="B42" s="5" t="s">
        <v>147</v>
      </c>
      <c r="C42" s="24">
        <v>139.4547777498016</v>
      </c>
      <c r="D42" s="24">
        <v>142.47420737752526</v>
      </c>
      <c r="E42" s="24">
        <v>130.2317612344833</v>
      </c>
      <c r="F42" s="24"/>
      <c r="G42" s="24">
        <v>147.84691493639582</v>
      </c>
      <c r="H42" s="24">
        <v>148.012588131396</v>
      </c>
      <c r="I42" s="50">
        <v>92.04195493136748</v>
      </c>
      <c r="J42" s="24">
        <v>262.5169917266476</v>
      </c>
      <c r="K42" s="24">
        <v>195.7246276681037</v>
      </c>
      <c r="L42" s="24">
        <v>149.6919273822376</v>
      </c>
      <c r="N42" s="24"/>
    </row>
    <row r="43" spans="2:14" ht="11.25">
      <c r="B43" s="5" t="s">
        <v>148</v>
      </c>
      <c r="C43" s="24">
        <v>144.07509649836632</v>
      </c>
      <c r="D43" s="24">
        <v>147.22603635010287</v>
      </c>
      <c r="E43" s="24">
        <v>134.4507611711784</v>
      </c>
      <c r="F43" s="24"/>
      <c r="G43" s="24">
        <v>164.41650369229174</v>
      </c>
      <c r="H43" s="24">
        <v>164.44106327705072</v>
      </c>
      <c r="I43" s="50">
        <v>84.1812876174188</v>
      </c>
      <c r="J43" s="24">
        <v>273.5695076289716</v>
      </c>
      <c r="K43" s="24">
        <v>219.99530040990118</v>
      </c>
      <c r="L43" s="24">
        <v>154.85550070481946</v>
      </c>
      <c r="N43" s="24"/>
    </row>
    <row r="44" spans="2:14" ht="11.25">
      <c r="B44" s="25" t="s">
        <v>149</v>
      </c>
      <c r="C44" s="52">
        <v>144.4595261197312</v>
      </c>
      <c r="D44" s="52">
        <v>148.11070174549633</v>
      </c>
      <c r="E44" s="52">
        <v>133.31323385937978</v>
      </c>
      <c r="F44" s="52"/>
      <c r="G44" s="52">
        <v>145.93080436679736</v>
      </c>
      <c r="H44" s="52">
        <v>145.81719644886627</v>
      </c>
      <c r="I44" s="51">
        <v>-3.4667904529121403</v>
      </c>
      <c r="J44" s="52">
        <v>242.2150840097881</v>
      </c>
      <c r="K44" s="52">
        <v>200.11549464478367</v>
      </c>
      <c r="L44" s="52">
        <v>146.92072966574437</v>
      </c>
      <c r="N44" s="24"/>
    </row>
    <row r="45" spans="2:14" ht="11.25">
      <c r="B45" s="5" t="s">
        <v>150</v>
      </c>
      <c r="C45" s="24">
        <v>139.20830400336834</v>
      </c>
      <c r="D45" s="24">
        <v>141.58122319506487</v>
      </c>
      <c r="E45" s="24">
        <v>131.86969137695672</v>
      </c>
      <c r="F45" s="24"/>
      <c r="G45" s="24">
        <v>123.89811007655688</v>
      </c>
      <c r="H45" s="24">
        <v>123.69579295069606</v>
      </c>
      <c r="I45" s="50">
        <v>15.185362973818945</v>
      </c>
      <c r="J45" s="24">
        <v>192.53859492366308</v>
      </c>
      <c r="K45" s="24">
        <v>154.03578621969737</v>
      </c>
      <c r="L45" s="24">
        <v>139.66218666901233</v>
      </c>
      <c r="N45" s="24"/>
    </row>
    <row r="46" spans="2:14" ht="11.25">
      <c r="B46" s="5" t="s">
        <v>151</v>
      </c>
      <c r="C46" s="24">
        <v>144.0275192428627</v>
      </c>
      <c r="D46" s="24">
        <v>147.65243220087206</v>
      </c>
      <c r="E46" s="24">
        <v>133.01034603388362</v>
      </c>
      <c r="F46" s="24"/>
      <c r="G46" s="24">
        <v>136.02983479923648</v>
      </c>
      <c r="H46" s="24">
        <v>135.74061824588307</v>
      </c>
      <c r="I46" s="50">
        <v>-10.156562752551755</v>
      </c>
      <c r="J46" s="24">
        <v>236.46060812285324</v>
      </c>
      <c r="K46" s="24">
        <v>171.0610555990906</v>
      </c>
      <c r="L46" s="24">
        <v>146.3904498284317</v>
      </c>
      <c r="N46" s="24"/>
    </row>
    <row r="47" spans="2:14" ht="11.25">
      <c r="B47" s="5" t="s">
        <v>152</v>
      </c>
      <c r="C47" s="24">
        <v>148.75434826954566</v>
      </c>
      <c r="D47" s="24">
        <v>153.36544652918917</v>
      </c>
      <c r="E47" s="24">
        <v>134.83697960772568</v>
      </c>
      <c r="F47" s="24"/>
      <c r="G47" s="24">
        <v>158.46214838359256</v>
      </c>
      <c r="H47" s="24">
        <v>158.1006253010629</v>
      </c>
      <c r="I47" s="50">
        <v>-13.724986006482533</v>
      </c>
      <c r="J47" s="24">
        <v>247.7517511978192</v>
      </c>
      <c r="K47" s="24">
        <v>194.52692210851524</v>
      </c>
      <c r="L47" s="24">
        <v>153.0552489863483</v>
      </c>
      <c r="N47" s="24"/>
    </row>
    <row r="48" spans="2:14" ht="11.25">
      <c r="B48" s="25" t="s">
        <v>153</v>
      </c>
      <c r="C48" s="52">
        <v>154.03278948536342</v>
      </c>
      <c r="D48" s="52">
        <v>158.16336672230474</v>
      </c>
      <c r="E48" s="52">
        <v>141.5071802417925</v>
      </c>
      <c r="F48" s="52"/>
      <c r="G48" s="52">
        <v>165.05280912283945</v>
      </c>
      <c r="H48" s="52">
        <v>164.71175233638434</v>
      </c>
      <c r="I48" s="51">
        <v>-35.621853158996686</v>
      </c>
      <c r="J48" s="52">
        <v>233.03065220086148</v>
      </c>
      <c r="K48" s="52">
        <v>212.85404945270656</v>
      </c>
      <c r="L48" s="52">
        <v>154.75134038650503</v>
      </c>
      <c r="N48" s="24"/>
    </row>
    <row r="49" spans="2:19" ht="11.25">
      <c r="B49" s="5" t="s">
        <v>154</v>
      </c>
      <c r="C49" s="24">
        <v>148.18712412239765</v>
      </c>
      <c r="D49" s="24">
        <v>153.26753502882073</v>
      </c>
      <c r="E49" s="24">
        <v>135.74060465367396</v>
      </c>
      <c r="F49" s="24"/>
      <c r="G49" s="24">
        <v>159.83593125599202</v>
      </c>
      <c r="H49" s="24">
        <v>159.604828259841</v>
      </c>
      <c r="I49" s="50">
        <v>84.08319957301079</v>
      </c>
      <c r="J49" s="24">
        <v>222.31559176581894</v>
      </c>
      <c r="K49" s="24">
        <v>213.97836154680942</v>
      </c>
      <c r="L49" s="24">
        <v>152.5420078627026</v>
      </c>
      <c r="N49" s="245"/>
      <c r="O49" s="245"/>
      <c r="P49" s="245"/>
      <c r="Q49" s="245"/>
      <c r="R49" s="245"/>
      <c r="S49" s="245"/>
    </row>
    <row r="50" spans="2:19" ht="11.25">
      <c r="B50" s="5" t="s">
        <v>155</v>
      </c>
      <c r="C50" s="24">
        <v>151.9785434026109</v>
      </c>
      <c r="D50" s="24">
        <v>156.87644528137966</v>
      </c>
      <c r="E50" s="24">
        <v>139.81315957296684</v>
      </c>
      <c r="F50" s="24"/>
      <c r="G50" s="24">
        <v>167.09091989301544</v>
      </c>
      <c r="H50" s="24">
        <v>166.892252416675</v>
      </c>
      <c r="I50" s="50">
        <v>128.26077678320905</v>
      </c>
      <c r="J50" s="24">
        <v>253.12916160248488</v>
      </c>
      <c r="K50" s="24">
        <v>232.84826409858292</v>
      </c>
      <c r="L50" s="24">
        <v>158.87557247488718</v>
      </c>
      <c r="N50" s="245"/>
      <c r="O50" s="245"/>
      <c r="P50" s="245"/>
      <c r="Q50" s="245"/>
      <c r="R50" s="245"/>
      <c r="S50" s="245"/>
    </row>
    <row r="51" spans="2:19" ht="11.25">
      <c r="B51" s="5" t="s">
        <v>156</v>
      </c>
      <c r="C51" s="24">
        <v>156.73447033441752</v>
      </c>
      <c r="D51" s="24">
        <v>162.76566530821427</v>
      </c>
      <c r="E51" s="24">
        <v>141.32226346771475</v>
      </c>
      <c r="F51" s="24"/>
      <c r="G51" s="24">
        <v>182.47162113913532</v>
      </c>
      <c r="H51" s="24">
        <v>182.2268049014758</v>
      </c>
      <c r="I51" s="50">
        <v>105.26165176715726</v>
      </c>
      <c r="J51" s="24">
        <v>276.30888104349305</v>
      </c>
      <c r="K51" s="24">
        <v>267.02793930112375</v>
      </c>
      <c r="L51" s="24">
        <v>163.62652193443606</v>
      </c>
      <c r="N51" s="245"/>
      <c r="O51" s="245"/>
      <c r="P51" s="245"/>
      <c r="Q51" s="245"/>
      <c r="R51" s="245"/>
      <c r="S51" s="245"/>
    </row>
    <row r="52" spans="2:19" ht="11.25">
      <c r="B52" s="25" t="s">
        <v>157</v>
      </c>
      <c r="C52" s="52">
        <v>163.23924688654654</v>
      </c>
      <c r="D52" s="52">
        <v>170.20587198135536</v>
      </c>
      <c r="E52" s="52">
        <v>145.41418098309646</v>
      </c>
      <c r="F52" s="52"/>
      <c r="G52" s="52">
        <v>177.82551839151765</v>
      </c>
      <c r="H52" s="52">
        <v>177.4791445256825</v>
      </c>
      <c r="I52" s="51">
        <v>-19.345033951825393</v>
      </c>
      <c r="J52" s="52">
        <v>264.6700379306683</v>
      </c>
      <c r="K52" s="52">
        <v>265.0581512740548</v>
      </c>
      <c r="L52" s="52">
        <v>163.52218716353653</v>
      </c>
      <c r="N52" s="245"/>
      <c r="O52" s="245"/>
      <c r="P52" s="245"/>
      <c r="Q52" s="245"/>
      <c r="R52" s="245"/>
      <c r="S52" s="245"/>
    </row>
    <row r="53" spans="2:19" ht="11.25">
      <c r="B53" s="5" t="s">
        <v>167</v>
      </c>
      <c r="C53" s="24">
        <v>156.2075166345135</v>
      </c>
      <c r="D53" s="24">
        <v>163.00193252163817</v>
      </c>
      <c r="E53" s="24">
        <v>139.29325152536572</v>
      </c>
      <c r="F53" s="24"/>
      <c r="G53" s="24">
        <v>173.0833402533837</v>
      </c>
      <c r="H53" s="24">
        <v>172.56861653511095</v>
      </c>
      <c r="I53" s="50">
        <v>101.7986311020049</v>
      </c>
      <c r="J53" s="24">
        <v>231.92721297760167</v>
      </c>
      <c r="K53" s="24">
        <v>239.2396159943523</v>
      </c>
      <c r="L53" s="24">
        <v>160.38744420899883</v>
      </c>
      <c r="N53" s="245"/>
      <c r="O53" s="245"/>
      <c r="P53" s="245"/>
      <c r="Q53" s="245"/>
      <c r="R53" s="245"/>
      <c r="S53" s="245"/>
    </row>
    <row r="54" spans="2:19" ht="11.25">
      <c r="B54" s="5" t="s">
        <v>168</v>
      </c>
      <c r="C54" s="24">
        <v>160.61792163250894</v>
      </c>
      <c r="D54" s="24">
        <v>167.1478965439019</v>
      </c>
      <c r="E54" s="24">
        <v>144.47108731549412</v>
      </c>
      <c r="F54" s="24"/>
      <c r="G54" s="24">
        <v>180.65960854953772</v>
      </c>
      <c r="H54" s="24">
        <v>180.2267321238473</v>
      </c>
      <c r="I54" s="50">
        <v>117.28954441144002</v>
      </c>
      <c r="J54" s="24">
        <v>269.76973557343655</v>
      </c>
      <c r="K54" s="24">
        <v>265.95828088525445</v>
      </c>
      <c r="L54" s="24">
        <v>166.23527337522455</v>
      </c>
      <c r="N54" s="245"/>
      <c r="O54" s="245"/>
      <c r="P54" s="245"/>
      <c r="Q54" s="245"/>
      <c r="R54" s="245"/>
      <c r="S54" s="245"/>
    </row>
    <row r="55" spans="2:19" ht="11.25">
      <c r="B55" s="5" t="s">
        <v>169</v>
      </c>
      <c r="C55" s="24">
        <v>161.9980841619187</v>
      </c>
      <c r="D55" s="24">
        <v>169.06892264095262</v>
      </c>
      <c r="E55" s="24">
        <v>143.88417476949664</v>
      </c>
      <c r="F55" s="24"/>
      <c r="G55" s="24">
        <v>192.4909998722704</v>
      </c>
      <c r="H55" s="24">
        <v>192.4536456470184</v>
      </c>
      <c r="I55" s="50">
        <v>99.81210191760931</v>
      </c>
      <c r="J55" s="24">
        <v>288.5271862102145</v>
      </c>
      <c r="K55" s="24">
        <v>282.9268379447396</v>
      </c>
      <c r="L55" s="24">
        <v>169.29524743618</v>
      </c>
      <c r="N55" s="245"/>
      <c r="O55" s="245"/>
      <c r="P55" s="245"/>
      <c r="Q55" s="245"/>
      <c r="R55" s="245"/>
      <c r="S55" s="245"/>
    </row>
    <row r="56" spans="2:19" ht="11.25">
      <c r="B56" s="25" t="s">
        <v>171</v>
      </c>
      <c r="C56" s="52">
        <v>167.05587051223992</v>
      </c>
      <c r="D56" s="52">
        <v>174.39393055485914</v>
      </c>
      <c r="E56" s="52">
        <v>147.26603346990035</v>
      </c>
      <c r="F56" s="52"/>
      <c r="G56" s="52">
        <v>186.25211788935547</v>
      </c>
      <c r="H56" s="52">
        <v>186.94736950578778</v>
      </c>
      <c r="I56" s="51">
        <v>-53.94894321571084</v>
      </c>
      <c r="J56" s="52">
        <v>274.8783562551911</v>
      </c>
      <c r="K56" s="52">
        <v>283.0220639014211</v>
      </c>
      <c r="L56" s="52">
        <v>167.61123488564155</v>
      </c>
      <c r="N56" s="245"/>
      <c r="O56" s="245"/>
      <c r="P56" s="245"/>
      <c r="Q56" s="245"/>
      <c r="R56" s="245"/>
      <c r="S56" s="245"/>
    </row>
    <row r="57" spans="2:19" ht="11.25">
      <c r="B57" s="5" t="s">
        <v>177</v>
      </c>
      <c r="C57" s="24">
        <v>161.22755516016738</v>
      </c>
      <c r="D57" s="24">
        <v>167.75479793218045</v>
      </c>
      <c r="E57" s="24">
        <v>142.23933059714864</v>
      </c>
      <c r="F57" s="24"/>
      <c r="G57" s="24">
        <v>176.20117892051258</v>
      </c>
      <c r="H57" s="24">
        <v>177.85161474119272</v>
      </c>
      <c r="I57" s="50">
        <v>37.27387378649724</v>
      </c>
      <c r="J57" s="24">
        <v>243.2212715392383</v>
      </c>
      <c r="K57" s="24">
        <v>254.01212826535988</v>
      </c>
      <c r="L57" s="24">
        <v>163.05400097592914</v>
      </c>
      <c r="N57" s="245"/>
      <c r="O57" s="245"/>
      <c r="P57" s="245"/>
      <c r="Q57" s="245"/>
      <c r="R57" s="245"/>
      <c r="S57" s="245"/>
    </row>
    <row r="58" spans="2:19" ht="11.25">
      <c r="B58" s="5" t="s">
        <v>178</v>
      </c>
      <c r="C58" s="24">
        <v>165.11922720394057</v>
      </c>
      <c r="D58" s="24">
        <v>170.80728600214763</v>
      </c>
      <c r="E58" s="24">
        <v>147.55088274642813</v>
      </c>
      <c r="F58" s="24"/>
      <c r="G58" s="24">
        <v>179.80303958917528</v>
      </c>
      <c r="H58" s="24">
        <v>182.15726150880087</v>
      </c>
      <c r="I58" s="50">
        <v>60.44916075877359</v>
      </c>
      <c r="J58" s="24">
        <v>265.32500016755677</v>
      </c>
      <c r="K58" s="24">
        <v>271.2094870764159</v>
      </c>
      <c r="L58" s="24">
        <v>167.84332998016177</v>
      </c>
      <c r="N58" s="245"/>
      <c r="O58" s="245"/>
      <c r="P58" s="245"/>
      <c r="Q58" s="245"/>
      <c r="R58" s="245"/>
      <c r="S58" s="245"/>
    </row>
    <row r="59" spans="2:19" ht="11.25">
      <c r="B59" s="5" t="s">
        <v>179</v>
      </c>
      <c r="C59" s="24">
        <v>168.5744051762689</v>
      </c>
      <c r="D59" s="24">
        <v>175.73689657492275</v>
      </c>
      <c r="E59" s="24">
        <v>146.6680063207326</v>
      </c>
      <c r="F59" s="24"/>
      <c r="G59" s="24">
        <v>186.80442589808908</v>
      </c>
      <c r="H59" s="24">
        <v>189.57804528759763</v>
      </c>
      <c r="I59" s="50">
        <v>64.41407256663202</v>
      </c>
      <c r="J59" s="24">
        <v>276.86686703838484</v>
      </c>
      <c r="K59" s="24">
        <v>266.32764837663717</v>
      </c>
      <c r="L59" s="24">
        <v>173.51936842086596</v>
      </c>
      <c r="N59" s="245"/>
      <c r="O59" s="245"/>
      <c r="P59" s="245"/>
      <c r="Q59" s="245"/>
      <c r="R59" s="245"/>
      <c r="S59" s="245"/>
    </row>
    <row r="60" spans="2:19" ht="11.25">
      <c r="B60" s="25" t="s">
        <v>208</v>
      </c>
      <c r="C60" s="52">
        <v>175.05338420987374</v>
      </c>
      <c r="D60" s="52">
        <v>182.91248863064996</v>
      </c>
      <c r="E60" s="52">
        <v>151.55805548514513</v>
      </c>
      <c r="F60" s="52"/>
      <c r="G60" s="52">
        <v>185.4198623597522</v>
      </c>
      <c r="H60" s="52">
        <v>188.1156376131942</v>
      </c>
      <c r="I60" s="51">
        <v>-133.51093118507478</v>
      </c>
      <c r="J60" s="52">
        <v>282.5760274694145</v>
      </c>
      <c r="K60" s="52">
        <v>287.3709922308715</v>
      </c>
      <c r="L60" s="52">
        <v>171.838875216665</v>
      </c>
      <c r="N60" s="245"/>
      <c r="O60" s="245"/>
      <c r="P60" s="245"/>
      <c r="Q60" s="245"/>
      <c r="R60" s="245"/>
      <c r="S60" s="245"/>
    </row>
    <row r="61" spans="2:19" ht="11.25">
      <c r="B61" s="5" t="s">
        <v>252</v>
      </c>
      <c r="C61" s="24">
        <v>166.0010316703517</v>
      </c>
      <c r="D61" s="24">
        <v>174.48649739251636</v>
      </c>
      <c r="E61" s="24">
        <v>141.99311706815416</v>
      </c>
      <c r="F61" s="24"/>
      <c r="G61" s="24">
        <v>180.9706626493336</v>
      </c>
      <c r="H61" s="24">
        <v>183.17498122247062</v>
      </c>
      <c r="I61" s="24">
        <v>92.84003148902346</v>
      </c>
      <c r="J61" s="24">
        <v>231.50457871662766</v>
      </c>
      <c r="K61" s="24">
        <v>271.45527500197534</v>
      </c>
      <c r="L61" s="24">
        <v>167.63002398919042</v>
      </c>
      <c r="N61" s="245"/>
      <c r="O61" s="245"/>
      <c r="P61" s="245"/>
      <c r="Q61" s="245"/>
      <c r="R61" s="245"/>
      <c r="S61" s="245"/>
    </row>
    <row r="62" spans="2:19" ht="11.25">
      <c r="B62" s="5" t="s">
        <v>253</v>
      </c>
      <c r="C62" s="24">
        <v>170.40110557113454</v>
      </c>
      <c r="D62" s="24">
        <v>178.0820660967437</v>
      </c>
      <c r="E62" s="24">
        <v>149.22126698147932</v>
      </c>
      <c r="F62" s="24"/>
      <c r="G62" s="24">
        <v>195.63561258496898</v>
      </c>
      <c r="H62" s="24">
        <v>197.683426345496</v>
      </c>
      <c r="I62" s="24">
        <v>50.995797276850915</v>
      </c>
      <c r="J62" s="24">
        <v>282.22520974095255</v>
      </c>
      <c r="K62" s="24">
        <v>290.2236635256824</v>
      </c>
      <c r="L62" s="24">
        <v>174.7065706671629</v>
      </c>
      <c r="N62" s="245"/>
      <c r="O62" s="245"/>
      <c r="P62" s="245"/>
      <c r="Q62" s="245"/>
      <c r="R62" s="245"/>
      <c r="S62" s="245"/>
    </row>
    <row r="63" spans="2:19" ht="11.25">
      <c r="B63" s="5" t="s">
        <v>254</v>
      </c>
      <c r="C63" s="24">
        <v>173.32042798375815</v>
      </c>
      <c r="D63" s="24">
        <v>181.83468266347964</v>
      </c>
      <c r="E63" s="24">
        <v>150.3150247315685</v>
      </c>
      <c r="F63" s="24"/>
      <c r="G63" s="24">
        <v>201.60186853380736</v>
      </c>
      <c r="H63" s="24">
        <v>203.50691914279193</v>
      </c>
      <c r="I63" s="50">
        <v>47.10338720816946</v>
      </c>
      <c r="J63" s="24">
        <v>285.7348152667018</v>
      </c>
      <c r="K63" s="24">
        <v>298.25392432748356</v>
      </c>
      <c r="L63" s="24">
        <v>178.3102174610058</v>
      </c>
      <c r="N63" s="245"/>
      <c r="O63" s="245"/>
      <c r="P63" s="245"/>
      <c r="Q63" s="245"/>
      <c r="R63" s="245"/>
      <c r="S63" s="245"/>
    </row>
    <row r="64" spans="2:19" ht="11.25">
      <c r="B64" s="25" t="s">
        <v>256</v>
      </c>
      <c r="C64" s="52">
        <v>178.47383218003105</v>
      </c>
      <c r="D64" s="52">
        <v>187.0453451929908</v>
      </c>
      <c r="E64" s="52">
        <v>155.38521478032237</v>
      </c>
      <c r="F64" s="52"/>
      <c r="G64" s="52">
        <v>194.55318557470608</v>
      </c>
      <c r="H64" s="52">
        <v>196.3326623376217</v>
      </c>
      <c r="I64" s="51">
        <v>-149.87185713807386</v>
      </c>
      <c r="J64" s="52">
        <v>294.0949381268122</v>
      </c>
      <c r="K64" s="52">
        <v>297.0968992501748</v>
      </c>
      <c r="L64" s="52">
        <v>175.98840129285566</v>
      </c>
      <c r="N64" s="245"/>
      <c r="O64" s="245"/>
      <c r="P64" s="245"/>
      <c r="Q64" s="245"/>
      <c r="R64" s="245"/>
      <c r="S64" s="245"/>
    </row>
    <row r="65" spans="2:19" ht="11.25">
      <c r="B65" s="80" t="s">
        <v>258</v>
      </c>
      <c r="C65" s="159">
        <v>169.5726490419028</v>
      </c>
      <c r="D65" s="159">
        <v>179.5634419835537</v>
      </c>
      <c r="E65" s="159">
        <v>145.18613065017522</v>
      </c>
      <c r="F65" s="159"/>
      <c r="G65" s="159">
        <v>186.47123099222895</v>
      </c>
      <c r="H65" s="159">
        <v>190.50842964912152</v>
      </c>
      <c r="I65" s="159">
        <v>125.56793939449646</v>
      </c>
      <c r="J65" s="159">
        <v>239.09403087930858</v>
      </c>
      <c r="K65" s="159">
        <v>274.8366253827079</v>
      </c>
      <c r="L65" s="159">
        <v>172.94440150103196</v>
      </c>
      <c r="M65" s="24"/>
      <c r="N65" s="245"/>
      <c r="O65" s="245"/>
      <c r="P65" s="245"/>
      <c r="Q65" s="245"/>
      <c r="R65" s="245"/>
      <c r="S65" s="245"/>
    </row>
    <row r="66" spans="2:19" ht="11.25">
      <c r="B66" s="5" t="s">
        <v>265</v>
      </c>
      <c r="C66" s="24">
        <v>171.32097070358085</v>
      </c>
      <c r="D66" s="24">
        <v>179.19682107748605</v>
      </c>
      <c r="E66" s="24">
        <v>151.54287149304645</v>
      </c>
      <c r="F66" s="24"/>
      <c r="G66" s="24">
        <v>180.22346068705406</v>
      </c>
      <c r="H66" s="24">
        <v>184.6006720955936</v>
      </c>
      <c r="I66" s="50">
        <v>34.58521057047441</v>
      </c>
      <c r="J66" s="24">
        <v>281.5960712067632</v>
      </c>
      <c r="K66" s="24">
        <v>281.93973147791013</v>
      </c>
      <c r="L66" s="24">
        <v>173.24948705286275</v>
      </c>
      <c r="N66" s="245"/>
      <c r="O66" s="245"/>
      <c r="P66" s="245"/>
      <c r="Q66" s="245"/>
      <c r="R66" s="245"/>
      <c r="S66" s="245"/>
    </row>
    <row r="67" spans="2:19" ht="11.25">
      <c r="B67" s="5" t="s">
        <v>266</v>
      </c>
      <c r="C67" s="24">
        <v>174.0699898072161</v>
      </c>
      <c r="D67" s="24">
        <v>181.9434812810723</v>
      </c>
      <c r="E67" s="24">
        <v>152.48439810426444</v>
      </c>
      <c r="F67" s="24"/>
      <c r="G67" s="24">
        <v>188.799160970024</v>
      </c>
      <c r="H67" s="24">
        <v>187.75682475344234</v>
      </c>
      <c r="I67" s="24">
        <v>61.93874151306601</v>
      </c>
      <c r="J67" s="24">
        <v>298.8579805502733</v>
      </c>
      <c r="K67" s="24">
        <v>304.12716668708646</v>
      </c>
      <c r="L67" s="24">
        <v>176.3800745617012</v>
      </c>
      <c r="M67" s="24"/>
      <c r="N67" s="245"/>
      <c r="O67" s="245"/>
      <c r="P67" s="245"/>
      <c r="Q67" s="245"/>
      <c r="R67" s="245"/>
      <c r="S67" s="245"/>
    </row>
    <row r="68" spans="2:19" ht="11.25">
      <c r="B68" s="25" t="s">
        <v>267</v>
      </c>
      <c r="C68" s="52">
        <v>180.1118158198832</v>
      </c>
      <c r="D68" s="52">
        <v>190.28429544912888</v>
      </c>
      <c r="E68" s="52">
        <v>154.67444749311488</v>
      </c>
      <c r="F68" s="52"/>
      <c r="G68" s="52">
        <v>183.25077745632666</v>
      </c>
      <c r="H68" s="52">
        <v>182.82804361538044</v>
      </c>
      <c r="I68" s="52">
        <v>-124.0143029499002</v>
      </c>
      <c r="J68" s="52">
        <v>262.5128740182845</v>
      </c>
      <c r="K68" s="52">
        <v>284.0104990025657</v>
      </c>
      <c r="L68" s="52">
        <v>174.78691538759395</v>
      </c>
      <c r="N68" s="245"/>
      <c r="O68" s="245"/>
      <c r="P68" s="245"/>
      <c r="Q68" s="245"/>
      <c r="R68" s="245"/>
      <c r="S68" s="245"/>
    </row>
    <row r="69" spans="2:19" ht="11.25">
      <c r="B69" s="5" t="s">
        <v>279</v>
      </c>
      <c r="C69" s="24">
        <v>167.73363064959082</v>
      </c>
      <c r="D69" s="24">
        <v>176.94475752354572</v>
      </c>
      <c r="E69" s="24">
        <v>144.48992768026147</v>
      </c>
      <c r="F69" s="24"/>
      <c r="G69" s="24">
        <v>171.97461066434417</v>
      </c>
      <c r="H69" s="24">
        <v>171.1764506628914</v>
      </c>
      <c r="I69" s="24">
        <v>125.0785475288731</v>
      </c>
      <c r="J69" s="24">
        <v>247.03644960181074</v>
      </c>
      <c r="K69" s="24">
        <v>261.1752187341321</v>
      </c>
      <c r="L69" s="24">
        <v>169.4479005361459</v>
      </c>
      <c r="N69" s="245"/>
      <c r="O69" s="245"/>
      <c r="P69" s="245"/>
      <c r="Q69" s="245"/>
      <c r="R69" s="245"/>
      <c r="S69" s="245"/>
    </row>
    <row r="70" spans="2:19" ht="11.25">
      <c r="B70" s="5" t="s">
        <v>282</v>
      </c>
      <c r="C70" s="24"/>
      <c r="D70" s="24">
        <v>173.73930669611087</v>
      </c>
      <c r="E70" s="24">
        <v>151.07396002511393</v>
      </c>
      <c r="F70" s="24"/>
      <c r="G70" s="24"/>
      <c r="H70" s="24">
        <v>160.8177681637035</v>
      </c>
      <c r="I70" s="24"/>
      <c r="J70" s="24">
        <v>303.23783541842033</v>
      </c>
      <c r="K70" s="24">
        <v>249.49812822902103</v>
      </c>
      <c r="L70" s="24">
        <v>168.0643317736649</v>
      </c>
      <c r="N70" s="245"/>
      <c r="O70" s="245"/>
      <c r="P70" s="245"/>
      <c r="Q70" s="245"/>
      <c r="R70" s="245"/>
      <c r="S70" s="245"/>
    </row>
    <row r="71" spans="2:19" ht="11.25">
      <c r="B71" s="5" t="s">
        <v>289</v>
      </c>
      <c r="C71" s="24"/>
      <c r="D71" s="24">
        <v>173.6762672109167</v>
      </c>
      <c r="E71" s="24">
        <v>151.83499931761258</v>
      </c>
      <c r="F71" s="24"/>
      <c r="G71" s="24"/>
      <c r="H71" s="24">
        <v>159.54295919574704</v>
      </c>
      <c r="I71" s="24"/>
      <c r="J71" s="24">
        <v>302.1522898001078</v>
      </c>
      <c r="K71" s="24">
        <v>243.33808389206052</v>
      </c>
      <c r="L71" s="24">
        <v>168.5266697060329</v>
      </c>
      <c r="N71" s="245"/>
      <c r="O71" s="245"/>
      <c r="P71" s="245"/>
      <c r="Q71" s="245"/>
      <c r="R71" s="245"/>
      <c r="S71" s="245"/>
    </row>
    <row r="72" spans="3:14" ht="11.25">
      <c r="C72" s="24"/>
      <c r="D72" s="24"/>
      <c r="E72" s="24"/>
      <c r="F72" s="24"/>
      <c r="G72" s="24"/>
      <c r="H72" s="24"/>
      <c r="I72" s="24"/>
      <c r="J72" s="24"/>
      <c r="K72" s="24"/>
      <c r="L72" s="24"/>
      <c r="N72" s="24"/>
    </row>
    <row r="73" spans="2:14" ht="11.25">
      <c r="B73" s="53" t="s">
        <v>270</v>
      </c>
      <c r="N73" s="24"/>
    </row>
    <row r="74" ht="11.25">
      <c r="N74" s="24"/>
    </row>
    <row r="75" ht="11.25">
      <c r="N75" s="24"/>
    </row>
    <row r="76" ht="11.25">
      <c r="N76" s="24"/>
    </row>
    <row r="77" ht="11.25">
      <c r="N77" s="24"/>
    </row>
    <row r="78" ht="11.25">
      <c r="N78" s="24"/>
    </row>
    <row r="79" ht="11.25">
      <c r="N79" s="24"/>
    </row>
    <row r="80" ht="11.25">
      <c r="N80" s="24"/>
    </row>
    <row r="81" ht="11.25">
      <c r="N81" s="24"/>
    </row>
    <row r="82" ht="11.25">
      <c r="N82" s="24"/>
    </row>
    <row r="83" ht="11.25">
      <c r="N83" s="24"/>
    </row>
    <row r="84" ht="11.25">
      <c r="N84" s="24"/>
    </row>
    <row r="85" ht="11.25">
      <c r="N85" s="24"/>
    </row>
    <row r="86" ht="11.25">
      <c r="N86" s="24"/>
    </row>
    <row r="87" ht="11.25">
      <c r="N87" s="24"/>
    </row>
    <row r="88" ht="11.25">
      <c r="N88" s="24"/>
    </row>
    <row r="89" ht="11.25">
      <c r="N89" s="24"/>
    </row>
    <row r="90" ht="11.25">
      <c r="N90" s="24"/>
    </row>
    <row r="91" ht="11.25">
      <c r="N91" s="24"/>
    </row>
    <row r="92" ht="11.25">
      <c r="N92" s="24"/>
    </row>
    <row r="93" ht="11.25">
      <c r="N93" s="24"/>
    </row>
    <row r="94" ht="11.25">
      <c r="N94" s="24"/>
    </row>
    <row r="95" ht="11.25">
      <c r="N95" s="24"/>
    </row>
    <row r="96" ht="11.25">
      <c r="N96" s="24"/>
    </row>
    <row r="97" ht="11.25">
      <c r="N97" s="24"/>
    </row>
    <row r="98" ht="11.25">
      <c r="N98" s="24"/>
    </row>
    <row r="99" ht="11.25">
      <c r="N99" s="24"/>
    </row>
    <row r="100" ht="11.25">
      <c r="N100" s="24"/>
    </row>
    <row r="101" ht="11.25">
      <c r="N101" s="24"/>
    </row>
    <row r="102" ht="11.25">
      <c r="N102" s="24"/>
    </row>
    <row r="103" ht="11.25">
      <c r="N103" s="24"/>
    </row>
    <row r="104" ht="11.25">
      <c r="N104" s="24"/>
    </row>
    <row r="105" ht="11.25">
      <c r="N105" s="24"/>
    </row>
    <row r="106" ht="11.25">
      <c r="N106" s="24"/>
    </row>
    <row r="107" ht="11.25">
      <c r="N107" s="24"/>
    </row>
    <row r="108" ht="11.25">
      <c r="N108" s="24"/>
    </row>
    <row r="109" ht="11.25">
      <c r="N109" s="24"/>
    </row>
    <row r="110" ht="11.25">
      <c r="N110" s="24"/>
    </row>
    <row r="111" ht="11.25">
      <c r="N111" s="24"/>
    </row>
    <row r="112" ht="11.25">
      <c r="N112" s="24"/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zoomScaleSheetLayoutView="100" zoomScalePageLayoutView="0" workbookViewId="0" topLeftCell="A1">
      <pane xSplit="2" ySplit="7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73" sqref="I73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3" customFormat="1" ht="12.75">
      <c r="B1" s="69" t="s">
        <v>182</v>
      </c>
      <c r="D1" s="75"/>
      <c r="E1" s="75"/>
      <c r="F1" s="75"/>
      <c r="K1" s="110" t="str">
        <f>'Tab 1'!K1</f>
        <v>Carta de Conjuntura | Dez-2015</v>
      </c>
    </row>
    <row r="2" spans="2:11" s="73" customFormat="1" ht="12.75">
      <c r="B2" s="74"/>
      <c r="D2" s="75"/>
      <c r="E2" s="75"/>
      <c r="F2" s="75"/>
      <c r="K2" s="72"/>
    </row>
    <row r="3" spans="2:11" ht="11.25">
      <c r="B3" s="28" t="s">
        <v>161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1.25">
      <c r="B4" s="41" t="s">
        <v>66</v>
      </c>
      <c r="J4" s="55"/>
      <c r="K4" s="55"/>
    </row>
    <row r="5" ht="11.25">
      <c r="B5" s="42" t="s">
        <v>232</v>
      </c>
    </row>
    <row r="6" ht="11.25">
      <c r="B6" s="42"/>
    </row>
    <row r="7" spans="2:11" ht="45.75" customHeight="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115</v>
      </c>
      <c r="G7" s="14" t="s">
        <v>116</v>
      </c>
      <c r="H7" s="14" t="s">
        <v>117</v>
      </c>
      <c r="I7" s="14" t="s">
        <v>50</v>
      </c>
      <c r="J7" s="14" t="s">
        <v>51</v>
      </c>
      <c r="K7" s="14" t="s">
        <v>46</v>
      </c>
    </row>
    <row r="8" spans="2:11" ht="12" thickTop="1">
      <c r="B8" s="9" t="s">
        <v>192</v>
      </c>
      <c r="C8" s="24">
        <v>118.790684357651</v>
      </c>
      <c r="D8" s="24">
        <v>102.803266752729</v>
      </c>
      <c r="E8" s="24">
        <v>111.005590928655</v>
      </c>
      <c r="F8" s="24">
        <v>107.944916975291</v>
      </c>
      <c r="G8" s="24">
        <v>105.303904370714</v>
      </c>
      <c r="H8" s="24">
        <v>100.250688638889</v>
      </c>
      <c r="I8" s="50">
        <v>133.399739252629</v>
      </c>
      <c r="J8" s="24">
        <v>104.99895942455</v>
      </c>
      <c r="K8" s="24">
        <v>109.815962500472</v>
      </c>
    </row>
    <row r="9" spans="2:11" ht="11.25">
      <c r="B9" s="9" t="s">
        <v>193</v>
      </c>
      <c r="C9" s="24">
        <v>117.525735863075</v>
      </c>
      <c r="D9" s="24">
        <v>104.268007506458</v>
      </c>
      <c r="E9" s="24">
        <v>111.613187555363</v>
      </c>
      <c r="F9" s="24">
        <v>109.51992211641</v>
      </c>
      <c r="G9" s="24">
        <v>104.368095642033</v>
      </c>
      <c r="H9" s="24">
        <v>105.053869625313</v>
      </c>
      <c r="I9" s="50">
        <v>134.356726531608</v>
      </c>
      <c r="J9" s="24">
        <v>109.845774995146</v>
      </c>
      <c r="K9" s="24">
        <v>110.532752195984</v>
      </c>
    </row>
    <row r="10" spans="2:11" ht="11.25">
      <c r="B10" s="9" t="s">
        <v>194</v>
      </c>
      <c r="C10" s="24">
        <v>116.502214055974</v>
      </c>
      <c r="D10" s="24">
        <v>105.337990124681</v>
      </c>
      <c r="E10" s="24">
        <v>113.028977505036</v>
      </c>
      <c r="F10" s="24">
        <v>111.270725233091</v>
      </c>
      <c r="G10" s="24">
        <v>102.958928611408</v>
      </c>
      <c r="H10" s="24">
        <v>104.888553173179</v>
      </c>
      <c r="I10" s="50">
        <v>144.947184100284</v>
      </c>
      <c r="J10" s="24">
        <v>120.019467507648</v>
      </c>
      <c r="K10" s="24">
        <v>111.529424199753</v>
      </c>
    </row>
    <row r="11" spans="2:11" ht="11.25">
      <c r="B11" s="45" t="s">
        <v>195</v>
      </c>
      <c r="C11" s="52">
        <v>117.342913675012</v>
      </c>
      <c r="D11" s="52">
        <v>107.148329569615</v>
      </c>
      <c r="E11" s="52">
        <v>114.309402018621</v>
      </c>
      <c r="F11" s="52">
        <v>112.239759092143</v>
      </c>
      <c r="G11" s="52">
        <v>104.12453579463</v>
      </c>
      <c r="H11" s="52">
        <v>108.276782649143</v>
      </c>
      <c r="I11" s="51">
        <v>141.496938947904</v>
      </c>
      <c r="J11" s="52">
        <v>124.098789640544</v>
      </c>
      <c r="K11" s="52">
        <v>113.000753117689</v>
      </c>
    </row>
    <row r="12" spans="2:11" ht="11.25">
      <c r="B12" s="9" t="s">
        <v>196</v>
      </c>
      <c r="C12" s="24">
        <v>121.493515734842</v>
      </c>
      <c r="D12" s="24">
        <v>107.669383911473</v>
      </c>
      <c r="E12" s="24">
        <v>113.610711091077</v>
      </c>
      <c r="F12" s="24">
        <v>112.263232806447</v>
      </c>
      <c r="G12" s="24">
        <v>106.344368068062</v>
      </c>
      <c r="H12" s="24">
        <v>109.794974004231</v>
      </c>
      <c r="I12" s="50">
        <v>149.532474294559</v>
      </c>
      <c r="J12" s="24">
        <v>127.64254282376</v>
      </c>
      <c r="K12" s="24">
        <v>113.440425469433</v>
      </c>
    </row>
    <row r="13" spans="2:11" ht="11.25">
      <c r="B13" s="9" t="s">
        <v>197</v>
      </c>
      <c r="C13" s="24">
        <v>120.87832704855</v>
      </c>
      <c r="D13" s="24">
        <v>105.050101397604</v>
      </c>
      <c r="E13" s="24">
        <v>115.066242686057</v>
      </c>
      <c r="F13" s="24">
        <v>112.911043308183</v>
      </c>
      <c r="G13" s="24">
        <v>106.631438668971</v>
      </c>
      <c r="H13" s="24">
        <v>108.163962153743</v>
      </c>
      <c r="I13" s="50">
        <v>154.665294295253</v>
      </c>
      <c r="J13" s="24">
        <v>123.734090927685</v>
      </c>
      <c r="K13" s="24">
        <v>113.071953157189</v>
      </c>
    </row>
    <row r="14" spans="2:11" ht="11.25">
      <c r="B14" s="9" t="s">
        <v>198</v>
      </c>
      <c r="C14" s="24">
        <v>124.036028300391</v>
      </c>
      <c r="D14" s="24">
        <v>102.578766412224</v>
      </c>
      <c r="E14" s="24">
        <v>115.081146528172</v>
      </c>
      <c r="F14" s="24">
        <v>109.289171610922</v>
      </c>
      <c r="G14" s="24">
        <v>106.674717521999</v>
      </c>
      <c r="H14" s="24">
        <v>106.024653686639</v>
      </c>
      <c r="I14" s="50">
        <v>149.370360852607</v>
      </c>
      <c r="J14" s="24">
        <v>114.146351247174</v>
      </c>
      <c r="K14" s="24">
        <v>112.125672916346</v>
      </c>
    </row>
    <row r="15" spans="2:11" ht="11.25">
      <c r="B15" s="45" t="s">
        <v>199</v>
      </c>
      <c r="C15" s="52">
        <v>130.798072818216</v>
      </c>
      <c r="D15" s="52">
        <v>102.045856495333</v>
      </c>
      <c r="E15" s="52">
        <v>115.459877301988</v>
      </c>
      <c r="F15" s="52">
        <v>110.141388401968</v>
      </c>
      <c r="G15" s="52">
        <v>107.967688203634</v>
      </c>
      <c r="H15" s="52">
        <v>99.9162624224462</v>
      </c>
      <c r="I15" s="51">
        <v>149.24400191355</v>
      </c>
      <c r="J15" s="52">
        <v>106.397164002946</v>
      </c>
      <c r="K15" s="52">
        <v>112.394909674803</v>
      </c>
    </row>
    <row r="16" spans="2:11" ht="11.25">
      <c r="B16" s="9" t="s">
        <v>200</v>
      </c>
      <c r="C16" s="24">
        <v>126.776016727939</v>
      </c>
      <c r="D16" s="24">
        <v>105.836767052603</v>
      </c>
      <c r="E16" s="24">
        <v>116.919716136267</v>
      </c>
      <c r="F16" s="24">
        <v>112.494032014173</v>
      </c>
      <c r="G16" s="24">
        <v>110.796325225092</v>
      </c>
      <c r="H16" s="24">
        <v>101.531498105883</v>
      </c>
      <c r="I16" s="50">
        <v>147.817116714203</v>
      </c>
      <c r="J16" s="24">
        <v>105.793655405167</v>
      </c>
      <c r="K16" s="24">
        <v>114.64233512042</v>
      </c>
    </row>
    <row r="17" spans="2:11" ht="11.25">
      <c r="B17" s="9" t="s">
        <v>201</v>
      </c>
      <c r="C17" s="24">
        <v>129.358776703608</v>
      </c>
      <c r="D17" s="24">
        <v>107.826776320882</v>
      </c>
      <c r="E17" s="24">
        <v>117.751865711315</v>
      </c>
      <c r="F17" s="24">
        <v>113.687833735967</v>
      </c>
      <c r="G17" s="24">
        <v>110.926946350276</v>
      </c>
      <c r="H17" s="24">
        <v>103.554512629231</v>
      </c>
      <c r="I17" s="50">
        <v>138.353752913381</v>
      </c>
      <c r="J17" s="24">
        <v>103.029902611502</v>
      </c>
      <c r="K17" s="24">
        <v>114.941147699511</v>
      </c>
    </row>
    <row r="18" spans="2:11" ht="11.25">
      <c r="B18" s="9" t="s">
        <v>202</v>
      </c>
      <c r="C18" s="24">
        <v>139.151101958479</v>
      </c>
      <c r="D18" s="24">
        <v>107.762926149211</v>
      </c>
      <c r="E18" s="24">
        <v>119.12974757337</v>
      </c>
      <c r="F18" s="24">
        <v>112.321617082205</v>
      </c>
      <c r="G18" s="24">
        <v>111.15284942358</v>
      </c>
      <c r="H18" s="24">
        <v>105.318914911788</v>
      </c>
      <c r="I18" s="50">
        <v>177.548730646066</v>
      </c>
      <c r="J18" s="24">
        <v>101.796895489995</v>
      </c>
      <c r="K18" s="24">
        <v>116.929727115698</v>
      </c>
    </row>
    <row r="19" spans="2:11" ht="11.25">
      <c r="B19" s="45" t="s">
        <v>203</v>
      </c>
      <c r="C19" s="52">
        <v>142.566352288451</v>
      </c>
      <c r="D19" s="52">
        <v>111.110619862276</v>
      </c>
      <c r="E19" s="52">
        <v>119.795744488254</v>
      </c>
      <c r="F19" s="52">
        <v>111.917677798775</v>
      </c>
      <c r="G19" s="52">
        <v>111.051736227959</v>
      </c>
      <c r="H19" s="52">
        <v>107.063649924212</v>
      </c>
      <c r="I19" s="51">
        <v>178.320352330206</v>
      </c>
      <c r="J19" s="52">
        <v>97.4589363130252</v>
      </c>
      <c r="K19" s="52">
        <v>118.290536575965</v>
      </c>
    </row>
    <row r="20" spans="2:11" ht="11.25">
      <c r="B20" s="9" t="s">
        <v>204</v>
      </c>
      <c r="C20" s="24">
        <v>146.061750675422</v>
      </c>
      <c r="D20" s="24">
        <v>105.997864735949</v>
      </c>
      <c r="E20" s="24">
        <v>119.032505436657</v>
      </c>
      <c r="F20" s="24">
        <v>112.426333255812</v>
      </c>
      <c r="G20" s="24">
        <v>110.004037966511</v>
      </c>
      <c r="H20" s="24">
        <v>103.796301174679</v>
      </c>
      <c r="I20" s="50">
        <v>169.290084490307</v>
      </c>
      <c r="J20" s="24">
        <v>99.8390683661944</v>
      </c>
      <c r="K20" s="24">
        <v>116.876029537846</v>
      </c>
    </row>
    <row r="21" spans="2:11" ht="11.25">
      <c r="B21" s="9" t="s">
        <v>205</v>
      </c>
      <c r="C21" s="24">
        <v>146.398188593374</v>
      </c>
      <c r="D21" s="24">
        <v>105.981681555317</v>
      </c>
      <c r="E21" s="24">
        <v>118.6254772247</v>
      </c>
      <c r="F21" s="24">
        <v>111.367259329362</v>
      </c>
      <c r="G21" s="24">
        <v>111.184126683379</v>
      </c>
      <c r="H21" s="24">
        <v>97.8759074681469</v>
      </c>
      <c r="I21" s="50">
        <v>176.995103110252</v>
      </c>
      <c r="J21" s="24">
        <v>98.8982805095185</v>
      </c>
      <c r="K21" s="24">
        <v>116.539009419187</v>
      </c>
    </row>
    <row r="22" spans="2:11" ht="11.25">
      <c r="B22" s="9" t="s">
        <v>206</v>
      </c>
      <c r="C22" s="24">
        <v>141.417330741478</v>
      </c>
      <c r="D22" s="24">
        <v>109.733369516911</v>
      </c>
      <c r="E22" s="24">
        <v>119.781699076539</v>
      </c>
      <c r="F22" s="24">
        <v>111.552338692712</v>
      </c>
      <c r="G22" s="24">
        <v>113.375638380114</v>
      </c>
      <c r="H22" s="24">
        <v>97.7279502869123</v>
      </c>
      <c r="I22" s="50">
        <v>180.217848849885</v>
      </c>
      <c r="J22" s="24">
        <v>98.2111565406369</v>
      </c>
      <c r="K22" s="24">
        <v>117.634612372433</v>
      </c>
    </row>
    <row r="23" spans="2:11" ht="11.25">
      <c r="B23" s="45" t="s">
        <v>207</v>
      </c>
      <c r="C23" s="52">
        <v>144.042146461663</v>
      </c>
      <c r="D23" s="52">
        <v>111.172318141038</v>
      </c>
      <c r="E23" s="52">
        <v>120.881657949757</v>
      </c>
      <c r="F23" s="52">
        <v>112.572739801119</v>
      </c>
      <c r="G23" s="52">
        <v>116.344998613465</v>
      </c>
      <c r="H23" s="52">
        <v>101.63262319999</v>
      </c>
      <c r="I23" s="51">
        <v>186.790123015887</v>
      </c>
      <c r="J23" s="52">
        <v>108.316497005191</v>
      </c>
      <c r="K23" s="52">
        <v>119.052945195713</v>
      </c>
    </row>
    <row r="24" spans="2:11" ht="11.25">
      <c r="B24" s="9" t="s">
        <v>172</v>
      </c>
      <c r="C24" s="24">
        <v>145.957450803805</v>
      </c>
      <c r="D24" s="24">
        <v>112.523447918758</v>
      </c>
      <c r="E24" s="24">
        <v>122.878208750078</v>
      </c>
      <c r="F24" s="24">
        <v>113.406441262415</v>
      </c>
      <c r="G24" s="24">
        <v>114.095433197181</v>
      </c>
      <c r="H24" s="24">
        <v>105.463728192117</v>
      </c>
      <c r="I24" s="50">
        <v>194.662075895207</v>
      </c>
      <c r="J24" s="24">
        <v>107.256536922996</v>
      </c>
      <c r="K24" s="24">
        <v>121.295453230184</v>
      </c>
    </row>
    <row r="25" spans="2:11" ht="11.25">
      <c r="B25" s="9" t="s">
        <v>173</v>
      </c>
      <c r="C25" s="24">
        <v>149.166364070356</v>
      </c>
      <c r="D25" s="24">
        <v>115.597786646298</v>
      </c>
      <c r="E25" s="24">
        <v>124.977887577553</v>
      </c>
      <c r="F25" s="24">
        <v>114.823091668403</v>
      </c>
      <c r="G25" s="24">
        <v>118.305418886576</v>
      </c>
      <c r="H25" s="24">
        <v>109.241419456855</v>
      </c>
      <c r="I25" s="50">
        <v>200.8432208735</v>
      </c>
      <c r="J25" s="24">
        <v>111.348593627657</v>
      </c>
      <c r="K25" s="24">
        <v>123.8145438591</v>
      </c>
    </row>
    <row r="26" spans="2:11" ht="11.25">
      <c r="B26" s="9" t="s">
        <v>174</v>
      </c>
      <c r="C26" s="24">
        <v>147.986335300246</v>
      </c>
      <c r="D26" s="24">
        <v>119.401476848545</v>
      </c>
      <c r="E26" s="24">
        <v>126.203976111027</v>
      </c>
      <c r="F26" s="24">
        <v>117.040618324957</v>
      </c>
      <c r="G26" s="24">
        <v>118.237476167302</v>
      </c>
      <c r="H26" s="24">
        <v>111.195695810175</v>
      </c>
      <c r="I26" s="50">
        <v>205.451679118973</v>
      </c>
      <c r="J26" s="24">
        <v>111.006766672542</v>
      </c>
      <c r="K26" s="24">
        <v>125.515615166729</v>
      </c>
    </row>
    <row r="27" spans="2:11" ht="11.25">
      <c r="B27" s="45" t="s">
        <v>175</v>
      </c>
      <c r="C27" s="52">
        <v>146.072867348573</v>
      </c>
      <c r="D27" s="52">
        <v>119.549507558415</v>
      </c>
      <c r="E27" s="52">
        <v>128.266764671345</v>
      </c>
      <c r="F27" s="52">
        <v>120.031698352477</v>
      </c>
      <c r="G27" s="52">
        <v>117.757430873361</v>
      </c>
      <c r="H27" s="52">
        <v>108.97383518129</v>
      </c>
      <c r="I27" s="51">
        <v>212.147796301372</v>
      </c>
      <c r="J27" s="52">
        <v>115.048441098251</v>
      </c>
      <c r="K27" s="52">
        <v>126.576443936905</v>
      </c>
    </row>
    <row r="28" spans="2:11" ht="11.25">
      <c r="B28" s="9" t="s">
        <v>134</v>
      </c>
      <c r="C28" s="24">
        <v>150.777461646318</v>
      </c>
      <c r="D28" s="24">
        <v>118.764346526478</v>
      </c>
      <c r="E28" s="24">
        <v>128.22822364658</v>
      </c>
      <c r="F28" s="24">
        <v>119.399071149542</v>
      </c>
      <c r="G28" s="24">
        <v>118.34799745695</v>
      </c>
      <c r="H28" s="24">
        <v>108.043613670279</v>
      </c>
      <c r="I28" s="50">
        <v>217.73357952615</v>
      </c>
      <c r="J28" s="24">
        <v>118.992437996893</v>
      </c>
      <c r="K28" s="24">
        <v>126.902166520912</v>
      </c>
    </row>
    <row r="29" spans="2:11" ht="11.25">
      <c r="B29" s="9" t="s">
        <v>135</v>
      </c>
      <c r="C29" s="24">
        <v>152.96831617412</v>
      </c>
      <c r="D29" s="24">
        <v>121.705840035436</v>
      </c>
      <c r="E29" s="24">
        <v>130.058395061993</v>
      </c>
      <c r="F29" s="24">
        <v>120.342883221083</v>
      </c>
      <c r="G29" s="24">
        <v>119.010068097636</v>
      </c>
      <c r="H29" s="24">
        <v>111.723547110046</v>
      </c>
      <c r="I29" s="50">
        <v>223.783229664325</v>
      </c>
      <c r="J29" s="24">
        <v>121.166448791168</v>
      </c>
      <c r="K29" s="24">
        <v>128.620313911506</v>
      </c>
    </row>
    <row r="30" spans="2:11" ht="11.25">
      <c r="B30" s="9" t="s">
        <v>136</v>
      </c>
      <c r="C30" s="24">
        <v>144.579990963509</v>
      </c>
      <c r="D30" s="24">
        <v>118.133067773043</v>
      </c>
      <c r="E30" s="24">
        <v>130.8405761887</v>
      </c>
      <c r="F30" s="24">
        <v>122.177443388104</v>
      </c>
      <c r="G30" s="24">
        <v>120.250731867767</v>
      </c>
      <c r="H30" s="24">
        <v>111.760544916817</v>
      </c>
      <c r="I30" s="50">
        <v>227.999045111164</v>
      </c>
      <c r="J30" s="24">
        <v>119.113213489427</v>
      </c>
      <c r="K30" s="24">
        <v>128.228404147167</v>
      </c>
    </row>
    <row r="31" spans="2:11" ht="11.25">
      <c r="B31" s="45" t="s">
        <v>137</v>
      </c>
      <c r="C31" s="52">
        <v>146.422714460732</v>
      </c>
      <c r="D31" s="52">
        <v>120.540026441497</v>
      </c>
      <c r="E31" s="52">
        <v>131.526517851337</v>
      </c>
      <c r="F31" s="52">
        <v>124.006087569785</v>
      </c>
      <c r="G31" s="52">
        <v>120.221807596903</v>
      </c>
      <c r="H31" s="52">
        <v>111.881970667061</v>
      </c>
      <c r="I31" s="51">
        <v>229.432787263647</v>
      </c>
      <c r="J31" s="52">
        <v>124.318205829721</v>
      </c>
      <c r="K31" s="52">
        <v>129.349075117116</v>
      </c>
    </row>
    <row r="32" spans="2:11" ht="11.25">
      <c r="B32" s="53" t="s">
        <v>138</v>
      </c>
      <c r="C32" s="24">
        <v>151.821703258892</v>
      </c>
      <c r="D32" s="24">
        <v>121.87960143642</v>
      </c>
      <c r="E32" s="24">
        <v>133.980067716753</v>
      </c>
      <c r="F32" s="24">
        <v>125.273787749032</v>
      </c>
      <c r="G32" s="24">
        <v>121.840737325157</v>
      </c>
      <c r="H32" s="24">
        <v>116.94444568163</v>
      </c>
      <c r="I32" s="50">
        <v>233.459973097946</v>
      </c>
      <c r="J32" s="24">
        <v>133.010599492048</v>
      </c>
      <c r="K32" s="24">
        <v>131.430676885364</v>
      </c>
    </row>
    <row r="33" spans="2:11" ht="11.25">
      <c r="B33" s="5" t="s">
        <v>139</v>
      </c>
      <c r="C33" s="24">
        <v>152.824317900743</v>
      </c>
      <c r="D33" s="24">
        <v>119.333673847917</v>
      </c>
      <c r="E33" s="24">
        <v>134.968367777385</v>
      </c>
      <c r="F33" s="24">
        <v>127.337426129924</v>
      </c>
      <c r="G33" s="24">
        <v>121.892477459709</v>
      </c>
      <c r="H33" s="24">
        <v>116.90158706258</v>
      </c>
      <c r="I33" s="50">
        <v>219.452906399519</v>
      </c>
      <c r="J33" s="24">
        <v>137.55745902127</v>
      </c>
      <c r="K33" s="24">
        <v>132.272484783668</v>
      </c>
    </row>
    <row r="34" spans="2:11" ht="11.25">
      <c r="B34" s="5" t="s">
        <v>140</v>
      </c>
      <c r="C34" s="24">
        <v>160.216463652292</v>
      </c>
      <c r="D34" s="24">
        <v>122.01880962649</v>
      </c>
      <c r="E34" s="24">
        <v>136.664746845215</v>
      </c>
      <c r="F34" s="24">
        <v>128.632211816168</v>
      </c>
      <c r="G34" s="24">
        <v>123.321451405492</v>
      </c>
      <c r="H34" s="24">
        <v>117.616753738041</v>
      </c>
      <c r="I34" s="50">
        <v>249.108746050011</v>
      </c>
      <c r="J34" s="24">
        <v>146.883011746463</v>
      </c>
      <c r="K34" s="24">
        <v>134.128591438881</v>
      </c>
    </row>
    <row r="35" spans="2:11" ht="11.25">
      <c r="B35" s="25" t="s">
        <v>141</v>
      </c>
      <c r="C35" s="52">
        <v>160.808232950139</v>
      </c>
      <c r="D35" s="52">
        <v>125.672040805807</v>
      </c>
      <c r="E35" s="52">
        <v>137.5706086039</v>
      </c>
      <c r="F35" s="52">
        <v>130.362718231676</v>
      </c>
      <c r="G35" s="52">
        <v>127.848241571088</v>
      </c>
      <c r="H35" s="52">
        <v>121.277624809305</v>
      </c>
      <c r="I35" s="51">
        <v>239.774751019425</v>
      </c>
      <c r="J35" s="52">
        <v>151.780973618022</v>
      </c>
      <c r="K35" s="52">
        <v>135.570635202232</v>
      </c>
    </row>
    <row r="36" spans="2:11" ht="11.25">
      <c r="B36" s="5" t="s">
        <v>142</v>
      </c>
      <c r="C36" s="24">
        <v>158.03571498376</v>
      </c>
      <c r="D36" s="24">
        <v>126.568733628389</v>
      </c>
      <c r="E36" s="24">
        <v>141.3820636123</v>
      </c>
      <c r="F36" s="24">
        <v>133.222023301784</v>
      </c>
      <c r="G36" s="24">
        <v>126.96229290485</v>
      </c>
      <c r="H36" s="24">
        <v>126.729069117724</v>
      </c>
      <c r="I36" s="50">
        <v>248.601201021127</v>
      </c>
      <c r="J36" s="24">
        <v>159.32291336601</v>
      </c>
      <c r="K36" s="24">
        <v>138.07804671274</v>
      </c>
    </row>
    <row r="37" spans="2:11" ht="11.25">
      <c r="B37" s="5" t="s">
        <v>143</v>
      </c>
      <c r="C37" s="24">
        <v>154.17249615665</v>
      </c>
      <c r="D37" s="24">
        <v>129.657276104779</v>
      </c>
      <c r="E37" s="24">
        <v>142.993713820513</v>
      </c>
      <c r="F37" s="24">
        <v>135.228886618042</v>
      </c>
      <c r="G37" s="24">
        <v>130.02481031831</v>
      </c>
      <c r="H37" s="24">
        <v>131.329422561085</v>
      </c>
      <c r="I37" s="50">
        <v>246.088291976646</v>
      </c>
      <c r="J37" s="24">
        <v>162.309388821816</v>
      </c>
      <c r="K37" s="24">
        <v>140.960104154357</v>
      </c>
    </row>
    <row r="38" spans="2:11" ht="11.25">
      <c r="B38" s="5" t="s">
        <v>144</v>
      </c>
      <c r="C38" s="24">
        <v>167.290344399505</v>
      </c>
      <c r="D38" s="24">
        <v>130.714443398947</v>
      </c>
      <c r="E38" s="24">
        <v>144.065102225925</v>
      </c>
      <c r="F38" s="24">
        <v>136.081313448483</v>
      </c>
      <c r="G38" s="24">
        <v>129.32925164619</v>
      </c>
      <c r="H38" s="24">
        <v>133.546255795664</v>
      </c>
      <c r="I38" s="50">
        <v>251.845730453281</v>
      </c>
      <c r="J38" s="24">
        <v>174.550240845954</v>
      </c>
      <c r="K38" s="24">
        <v>142.128088697298</v>
      </c>
    </row>
    <row r="39" spans="2:11" ht="11.25">
      <c r="B39" s="25" t="s">
        <v>145</v>
      </c>
      <c r="C39" s="52">
        <v>167.149818998989</v>
      </c>
      <c r="D39" s="52">
        <v>131.3608472529</v>
      </c>
      <c r="E39" s="52">
        <v>146.318328196213</v>
      </c>
      <c r="F39" s="52">
        <v>139.653098702745</v>
      </c>
      <c r="G39" s="52">
        <v>128.674482462844</v>
      </c>
      <c r="H39" s="52">
        <v>137.176167951345</v>
      </c>
      <c r="I39" s="51">
        <v>250.479269414693</v>
      </c>
      <c r="J39" s="52">
        <v>179.09154159093</v>
      </c>
      <c r="K39" s="52">
        <v>144.559592702714</v>
      </c>
    </row>
    <row r="40" spans="2:11" ht="11.25">
      <c r="B40" s="5" t="s">
        <v>146</v>
      </c>
      <c r="C40" s="24">
        <v>165.561545990358</v>
      </c>
      <c r="D40" s="24">
        <v>134.351354288992</v>
      </c>
      <c r="E40" s="24">
        <v>148.752610682922</v>
      </c>
      <c r="F40" s="24">
        <v>142.764959209276</v>
      </c>
      <c r="G40" s="24">
        <v>130.755653206102</v>
      </c>
      <c r="H40" s="24">
        <v>143.468281398043</v>
      </c>
      <c r="I40" s="50">
        <v>246.634112885867</v>
      </c>
      <c r="J40" s="24">
        <v>186.403937117366</v>
      </c>
      <c r="K40" s="24">
        <v>147.173558977028</v>
      </c>
    </row>
    <row r="41" spans="2:11" ht="11.25">
      <c r="B41" s="5" t="s">
        <v>147</v>
      </c>
      <c r="C41" s="24">
        <v>171.509017560266</v>
      </c>
      <c r="D41" s="24">
        <v>136.251230011045</v>
      </c>
      <c r="E41" s="24">
        <v>151.242021514817</v>
      </c>
      <c r="F41" s="24">
        <v>144.754782207122</v>
      </c>
      <c r="G41" s="24">
        <v>130.592680390369</v>
      </c>
      <c r="H41" s="24">
        <v>149.498822056573</v>
      </c>
      <c r="I41" s="50">
        <v>258.740342208276</v>
      </c>
      <c r="J41" s="24">
        <v>200.712887075706</v>
      </c>
      <c r="K41" s="24">
        <v>149.181167663514</v>
      </c>
    </row>
    <row r="42" spans="2:11" ht="11.25">
      <c r="B42" s="5" t="s">
        <v>148</v>
      </c>
      <c r="C42" s="24">
        <v>175.92344768539</v>
      </c>
      <c r="D42" s="24">
        <v>138.952523395807</v>
      </c>
      <c r="E42" s="24">
        <v>153.007718026465</v>
      </c>
      <c r="F42" s="24">
        <v>147.455229688707</v>
      </c>
      <c r="G42" s="24">
        <v>134.396675392206</v>
      </c>
      <c r="H42" s="24">
        <v>156.538716007091</v>
      </c>
      <c r="I42" s="50">
        <v>257.46788836002</v>
      </c>
      <c r="J42" s="24">
        <v>205.93104790616</v>
      </c>
      <c r="K42" s="24">
        <v>152.198719289377</v>
      </c>
    </row>
    <row r="43" spans="2:11" ht="11.25">
      <c r="B43" s="25" t="s">
        <v>149</v>
      </c>
      <c r="C43" s="52">
        <v>168.11170764586</v>
      </c>
      <c r="D43" s="52">
        <v>128.632919280639</v>
      </c>
      <c r="E43" s="52">
        <v>149.4585670679</v>
      </c>
      <c r="F43" s="52">
        <v>144.569355275408</v>
      </c>
      <c r="G43" s="52">
        <v>129.824477653862</v>
      </c>
      <c r="H43" s="52">
        <v>144.110338708268</v>
      </c>
      <c r="I43" s="51">
        <v>234.965520253677</v>
      </c>
      <c r="J43" s="52">
        <v>193.371226629026</v>
      </c>
      <c r="K43" s="52">
        <v>145.964636323865</v>
      </c>
    </row>
    <row r="44" spans="2:11" ht="11.25">
      <c r="B44" s="5" t="s">
        <v>150</v>
      </c>
      <c r="C44" s="24">
        <v>162.948610552179</v>
      </c>
      <c r="D44" s="24">
        <v>120.961482273529</v>
      </c>
      <c r="E44" s="24">
        <v>150.284869237203</v>
      </c>
      <c r="F44" s="24">
        <v>145.960735010444</v>
      </c>
      <c r="G44" s="24">
        <v>134.924079175046</v>
      </c>
      <c r="H44" s="24">
        <v>129.624369813944</v>
      </c>
      <c r="I44" s="50">
        <v>220.267688437274</v>
      </c>
      <c r="J44" s="24">
        <v>166.116013478119</v>
      </c>
      <c r="K44" s="24">
        <v>143.138855420778</v>
      </c>
    </row>
    <row r="45" spans="2:11" ht="11.25">
      <c r="B45" s="5" t="s">
        <v>151</v>
      </c>
      <c r="C45" s="24">
        <v>162.067006416854</v>
      </c>
      <c r="D45" s="24">
        <v>125.337146125372</v>
      </c>
      <c r="E45" s="24">
        <v>152.297126498607</v>
      </c>
      <c r="F45" s="24">
        <v>150.517110604846</v>
      </c>
      <c r="G45" s="24">
        <v>133.318780341954</v>
      </c>
      <c r="H45" s="24">
        <v>138.460683820409</v>
      </c>
      <c r="I45" s="50">
        <v>232.358416193432</v>
      </c>
      <c r="J45" s="24">
        <v>174.687516030656</v>
      </c>
      <c r="K45" s="24">
        <v>146.593208965399</v>
      </c>
    </row>
    <row r="46" spans="2:11" ht="11.25">
      <c r="B46" s="5" t="s">
        <v>152</v>
      </c>
      <c r="C46" s="24">
        <v>163.303401415628</v>
      </c>
      <c r="D46" s="24">
        <v>131.035635261336</v>
      </c>
      <c r="E46" s="24">
        <v>155.099242016185</v>
      </c>
      <c r="F46" s="24">
        <v>154.08081020138</v>
      </c>
      <c r="G46" s="24">
        <v>134.785923268234</v>
      </c>
      <c r="H46" s="24">
        <v>150.216446975027</v>
      </c>
      <c r="I46" s="50">
        <v>230.442254486315</v>
      </c>
      <c r="J46" s="24">
        <v>183.06028837692</v>
      </c>
      <c r="K46" s="24">
        <v>150.290393816244</v>
      </c>
    </row>
    <row r="47" spans="2:11" ht="11.25">
      <c r="B47" s="25" t="s">
        <v>153</v>
      </c>
      <c r="C47" s="52">
        <v>170.343314720073</v>
      </c>
      <c r="D47" s="52">
        <v>136.303067679288</v>
      </c>
      <c r="E47" s="52">
        <v>157.189746694385</v>
      </c>
      <c r="F47" s="52">
        <v>154.62565193221</v>
      </c>
      <c r="G47" s="52">
        <v>137.966829746704</v>
      </c>
      <c r="H47" s="52">
        <v>162.542352289179</v>
      </c>
      <c r="I47" s="51">
        <v>226.872864053969</v>
      </c>
      <c r="J47" s="52">
        <v>205.011132046728</v>
      </c>
      <c r="K47" s="52">
        <v>153.739962631793</v>
      </c>
    </row>
    <row r="48" spans="2:11" ht="11.25">
      <c r="B48" s="5" t="s">
        <v>154</v>
      </c>
      <c r="C48" s="24">
        <v>173.185619342731</v>
      </c>
      <c r="D48" s="24">
        <v>139.043260392617</v>
      </c>
      <c r="E48" s="24">
        <v>159.609412691901</v>
      </c>
      <c r="F48" s="24">
        <v>156.786510918868</v>
      </c>
      <c r="G48" s="24">
        <v>139.077212121886</v>
      </c>
      <c r="H48" s="24">
        <v>167.965243512405</v>
      </c>
      <c r="I48" s="50">
        <v>249.481501674303</v>
      </c>
      <c r="J48" s="24">
        <v>231.184217570394</v>
      </c>
      <c r="K48" s="24">
        <v>156.197298128687</v>
      </c>
    </row>
    <row r="49" spans="2:11" ht="11.25">
      <c r="B49" s="5" t="s">
        <v>155</v>
      </c>
      <c r="C49" s="24">
        <v>178.051045915456</v>
      </c>
      <c r="D49" s="24">
        <v>141.542913228296</v>
      </c>
      <c r="E49" s="24">
        <v>161.457221837174</v>
      </c>
      <c r="F49" s="24">
        <v>158.718832698177</v>
      </c>
      <c r="G49" s="24">
        <v>139.939462675268</v>
      </c>
      <c r="H49" s="24">
        <v>169.29706200185</v>
      </c>
      <c r="I49" s="50">
        <v>250.02921045476</v>
      </c>
      <c r="J49" s="24">
        <v>236.077539711337</v>
      </c>
      <c r="K49" s="24">
        <v>159.048665593562</v>
      </c>
    </row>
    <row r="50" spans="2:11" ht="11.25">
      <c r="B50" s="5" t="s">
        <v>156</v>
      </c>
      <c r="C50" s="24">
        <v>173.649685949985</v>
      </c>
      <c r="D50" s="24">
        <v>142.051383838096</v>
      </c>
      <c r="E50" s="24">
        <v>163.959136690422</v>
      </c>
      <c r="F50" s="24">
        <v>162.267817536498</v>
      </c>
      <c r="G50" s="24">
        <v>141.298599596679</v>
      </c>
      <c r="H50" s="24">
        <v>173.66785939613</v>
      </c>
      <c r="I50" s="50">
        <v>258.320532689173</v>
      </c>
      <c r="J50" s="24">
        <v>253.748481603846</v>
      </c>
      <c r="K50" s="24">
        <v>160.758215009068</v>
      </c>
    </row>
    <row r="51" spans="2:11" ht="11.25">
      <c r="B51" s="25" t="s">
        <v>157</v>
      </c>
      <c r="C51" s="52">
        <v>176.387984444733</v>
      </c>
      <c r="D51" s="52">
        <v>144.131798860664</v>
      </c>
      <c r="E51" s="52">
        <v>165.573322222737</v>
      </c>
      <c r="F51" s="52">
        <v>165.104322647315</v>
      </c>
      <c r="G51" s="52">
        <v>141.836697945264</v>
      </c>
      <c r="H51" s="52">
        <v>175.380727332898</v>
      </c>
      <c r="I51" s="51">
        <v>257.550483628171</v>
      </c>
      <c r="J51" s="52">
        <v>254.723897069274</v>
      </c>
      <c r="K51" s="52">
        <v>162.516521687525</v>
      </c>
    </row>
    <row r="52" spans="2:11" ht="11.25">
      <c r="B52" s="5" t="s">
        <v>167</v>
      </c>
      <c r="C52" s="24">
        <v>180.835802561354</v>
      </c>
      <c r="D52" s="24">
        <v>146.279315897523</v>
      </c>
      <c r="E52" s="24">
        <v>166.913631100479</v>
      </c>
      <c r="F52" s="24">
        <v>166.647088425143</v>
      </c>
      <c r="G52" s="24">
        <v>142.977284650658</v>
      </c>
      <c r="H52" s="24">
        <v>179.631982810163</v>
      </c>
      <c r="I52" s="50">
        <v>260.294031450175</v>
      </c>
      <c r="J52" s="24">
        <v>257.663690182949</v>
      </c>
      <c r="K52" s="24">
        <v>164.11155329492</v>
      </c>
    </row>
    <row r="53" spans="2:11" ht="11.25">
      <c r="B53" s="5" t="s">
        <v>168</v>
      </c>
      <c r="C53" s="24">
        <v>179.087472369103</v>
      </c>
      <c r="D53" s="24">
        <v>148.96272907582</v>
      </c>
      <c r="E53" s="24">
        <v>168.299838934491</v>
      </c>
      <c r="F53" s="24">
        <v>169.210980335507</v>
      </c>
      <c r="G53" s="24">
        <v>144.397078970439</v>
      </c>
      <c r="H53" s="24">
        <v>183.352192444852</v>
      </c>
      <c r="I53" s="50">
        <v>266.697902396913</v>
      </c>
      <c r="J53" s="24">
        <v>268.360929530789</v>
      </c>
      <c r="K53" s="24">
        <v>166.438164030854</v>
      </c>
    </row>
    <row r="54" spans="2:11" ht="11.25">
      <c r="B54" s="5" t="s">
        <v>169</v>
      </c>
      <c r="C54" s="24">
        <v>188.626978182298</v>
      </c>
      <c r="D54" s="24">
        <v>147.718740021677</v>
      </c>
      <c r="E54" s="24">
        <v>168.365092115226</v>
      </c>
      <c r="F54" s="24">
        <v>168.606564549806</v>
      </c>
      <c r="G54" s="24">
        <v>143.80879012829</v>
      </c>
      <c r="H54" s="24">
        <v>184.663733340067</v>
      </c>
      <c r="I54" s="50">
        <v>271.147157239092</v>
      </c>
      <c r="J54" s="24">
        <v>271.044087755225</v>
      </c>
      <c r="K54" s="24">
        <v>166.341723988803</v>
      </c>
    </row>
    <row r="55" spans="2:11" ht="11.25">
      <c r="B55" s="25" t="s">
        <v>171</v>
      </c>
      <c r="C55" s="52">
        <v>197.05712903335</v>
      </c>
      <c r="D55" s="52">
        <v>148.055253719769</v>
      </c>
      <c r="E55" s="52">
        <v>168.830799191371</v>
      </c>
      <c r="F55" s="52">
        <v>169.091890171538</v>
      </c>
      <c r="G55" s="52">
        <v>143.486384401597</v>
      </c>
      <c r="H55" s="52">
        <v>185.212944758028</v>
      </c>
      <c r="I55" s="51">
        <v>268.248113893301</v>
      </c>
      <c r="J55" s="52">
        <v>280.354301956093</v>
      </c>
      <c r="K55" s="52">
        <v>166.651366819831</v>
      </c>
    </row>
    <row r="56" spans="2:11" ht="11.25">
      <c r="B56" s="5" t="s">
        <v>177</v>
      </c>
      <c r="C56" s="24">
        <v>158.36043653917</v>
      </c>
      <c r="D56" s="24">
        <v>147.123730563349</v>
      </c>
      <c r="E56" s="24">
        <v>170.403361773068</v>
      </c>
      <c r="F56" s="24">
        <v>171.426024391317</v>
      </c>
      <c r="G56" s="24">
        <v>146.451960875127</v>
      </c>
      <c r="H56" s="24">
        <v>184.763066731322</v>
      </c>
      <c r="I56" s="50">
        <v>269.92791395693</v>
      </c>
      <c r="J56" s="24">
        <v>266.50540787399</v>
      </c>
      <c r="K56" s="24">
        <v>166.715777008861</v>
      </c>
    </row>
    <row r="57" spans="2:11" ht="11.25">
      <c r="B57" s="5" t="s">
        <v>178</v>
      </c>
      <c r="C57" s="24">
        <v>178.81138360093</v>
      </c>
      <c r="D57" s="24">
        <v>144.515458331264</v>
      </c>
      <c r="E57" s="24">
        <v>172.322122415667</v>
      </c>
      <c r="F57" s="24">
        <v>173.020927517062</v>
      </c>
      <c r="G57" s="24">
        <v>147.225970512875</v>
      </c>
      <c r="H57" s="24">
        <v>183.802280359145</v>
      </c>
      <c r="I57" s="50">
        <v>261.567884890543</v>
      </c>
      <c r="J57" s="24">
        <v>273.078743363408</v>
      </c>
      <c r="K57" s="24">
        <v>168.106093712527</v>
      </c>
    </row>
    <row r="58" spans="2:11" ht="11.25">
      <c r="B58" s="5" t="s">
        <v>179</v>
      </c>
      <c r="C58" s="24">
        <v>199.561181634555</v>
      </c>
      <c r="D58" s="24">
        <v>147.977345152811</v>
      </c>
      <c r="E58" s="24">
        <v>174.00152746934</v>
      </c>
      <c r="F58" s="24">
        <v>175.30917009542</v>
      </c>
      <c r="G58" s="24">
        <v>146.476302241469</v>
      </c>
      <c r="H58" s="24">
        <v>183.310154033447</v>
      </c>
      <c r="I58" s="50">
        <v>264.080891857685</v>
      </c>
      <c r="J58" s="24">
        <v>264.286555483867</v>
      </c>
      <c r="K58" s="24">
        <v>170.59317292196</v>
      </c>
    </row>
    <row r="59" spans="2:11" ht="11.25">
      <c r="B59" s="25" t="s">
        <v>208</v>
      </c>
      <c r="C59" s="52">
        <v>186.899530857293</v>
      </c>
      <c r="D59" s="52">
        <v>145.303293116716</v>
      </c>
      <c r="E59" s="52">
        <v>175.238932143702</v>
      </c>
      <c r="F59" s="52">
        <v>177.283152239611</v>
      </c>
      <c r="G59" s="52">
        <v>147.657472331595</v>
      </c>
      <c r="H59" s="52">
        <v>186.601115257648</v>
      </c>
      <c r="I59" s="51">
        <v>268.994059219769</v>
      </c>
      <c r="J59" s="52">
        <v>277.085025940036</v>
      </c>
      <c r="K59" s="52">
        <v>170.901656191976</v>
      </c>
    </row>
    <row r="60" spans="2:11" ht="11.25">
      <c r="B60" s="5" t="s">
        <v>252</v>
      </c>
      <c r="C60" s="24">
        <v>190.086505535019</v>
      </c>
      <c r="D60" s="24">
        <v>145.87433893928</v>
      </c>
      <c r="E60" s="24">
        <v>175.290413725564</v>
      </c>
      <c r="F60" s="24">
        <v>178.216326927016</v>
      </c>
      <c r="G60" s="24">
        <v>146.614513857842</v>
      </c>
      <c r="H60" s="24">
        <v>189.671327598177</v>
      </c>
      <c r="I60" s="24">
        <v>266.25344936206</v>
      </c>
      <c r="J60" s="24">
        <v>288.402121142975</v>
      </c>
      <c r="K60" s="24">
        <v>171.785253164062</v>
      </c>
    </row>
    <row r="61" spans="2:11" ht="11.25">
      <c r="B61" s="5" t="s">
        <v>253</v>
      </c>
      <c r="C61" s="24">
        <v>197.353241529186</v>
      </c>
      <c r="D61" s="24">
        <v>151.287155391512</v>
      </c>
      <c r="E61" s="24">
        <v>177.892303548645</v>
      </c>
      <c r="F61" s="24">
        <v>180.472079963324</v>
      </c>
      <c r="G61" s="24">
        <v>148.795467218009</v>
      </c>
      <c r="H61" s="24">
        <v>198.626154520257</v>
      </c>
      <c r="I61" s="24">
        <v>276.125209109316</v>
      </c>
      <c r="J61" s="24">
        <v>292.184023136011</v>
      </c>
      <c r="K61" s="24">
        <v>174.428396136814</v>
      </c>
    </row>
    <row r="62" spans="2:11" ht="11.25">
      <c r="B62" s="5" t="s">
        <v>254</v>
      </c>
      <c r="C62" s="24">
        <v>195.950653829943</v>
      </c>
      <c r="D62" s="24">
        <v>151.47675128986</v>
      </c>
      <c r="E62" s="24">
        <v>178.844264322416</v>
      </c>
      <c r="F62" s="24">
        <v>181.482422685504</v>
      </c>
      <c r="G62" s="24">
        <v>149.920516966388</v>
      </c>
      <c r="H62" s="24">
        <v>198.049213218308</v>
      </c>
      <c r="I62" s="50">
        <v>271.575608962808</v>
      </c>
      <c r="J62" s="24">
        <v>288.243916848904</v>
      </c>
      <c r="K62" s="24">
        <v>175.462457865922</v>
      </c>
    </row>
    <row r="63" spans="2:11" ht="11.25">
      <c r="B63" s="25" t="s">
        <v>256</v>
      </c>
      <c r="C63" s="52">
        <v>195.580214833989</v>
      </c>
      <c r="D63" s="52">
        <v>149.755910845654</v>
      </c>
      <c r="E63" s="52">
        <v>178.975782264854</v>
      </c>
      <c r="F63" s="52">
        <v>181.218660924034</v>
      </c>
      <c r="G63" s="52">
        <v>151.407578866075</v>
      </c>
      <c r="H63" s="52">
        <v>194.693082319043</v>
      </c>
      <c r="I63" s="51">
        <v>278.185386955562</v>
      </c>
      <c r="J63" s="52">
        <v>287.467066227145</v>
      </c>
      <c r="K63" s="52">
        <v>175.040325668705</v>
      </c>
    </row>
    <row r="64" spans="2:11" ht="11.25">
      <c r="B64" s="80" t="s">
        <v>258</v>
      </c>
      <c r="C64" s="24">
        <v>199.255993496162</v>
      </c>
      <c r="D64" s="24">
        <v>151.949149338396</v>
      </c>
      <c r="E64" s="24">
        <v>179.133649372104</v>
      </c>
      <c r="F64" s="24">
        <v>183.300756357831</v>
      </c>
      <c r="G64" s="24">
        <v>150.123789345647</v>
      </c>
      <c r="H64" s="24">
        <v>193.939128168544</v>
      </c>
      <c r="I64" s="24">
        <v>276.026212427531</v>
      </c>
      <c r="J64" s="24">
        <v>290.09083267745</v>
      </c>
      <c r="K64" s="24">
        <v>176.129916803667</v>
      </c>
    </row>
    <row r="65" spans="2:11" ht="11.25">
      <c r="B65" s="5" t="s">
        <v>265</v>
      </c>
      <c r="C65" s="24">
        <v>196.309466543581</v>
      </c>
      <c r="D65" s="24">
        <v>147.514982842364</v>
      </c>
      <c r="E65" s="24">
        <v>177.889478264929</v>
      </c>
      <c r="F65" s="24">
        <v>181.661634094173</v>
      </c>
      <c r="G65" s="24">
        <v>151.089578197746</v>
      </c>
      <c r="H65" s="24">
        <v>187.770617359802</v>
      </c>
      <c r="I65" s="24">
        <v>274.340406408693</v>
      </c>
      <c r="J65" s="24">
        <v>284.235376501798</v>
      </c>
      <c r="K65" s="24">
        <v>173.849437971289</v>
      </c>
    </row>
    <row r="66" spans="2:12" ht="11.25">
      <c r="B66" s="5" t="s">
        <v>266</v>
      </c>
      <c r="C66" s="24">
        <v>198.381696165262</v>
      </c>
      <c r="D66" s="24">
        <v>147.202924795262</v>
      </c>
      <c r="E66" s="24">
        <v>178.328340459278</v>
      </c>
      <c r="F66" s="24">
        <v>181.710167807584</v>
      </c>
      <c r="G66" s="24">
        <v>151.905570776871</v>
      </c>
      <c r="H66" s="24">
        <v>183.646725239312</v>
      </c>
      <c r="I66" s="24">
        <v>285.152453849847</v>
      </c>
      <c r="J66" s="24">
        <v>294.155981005148</v>
      </c>
      <c r="K66" s="24">
        <v>173.659808873551</v>
      </c>
      <c r="L66" s="24"/>
    </row>
    <row r="67" spans="2:11" ht="11.25">
      <c r="B67" s="25" t="s">
        <v>267</v>
      </c>
      <c r="C67" s="52">
        <v>201.00011043344</v>
      </c>
      <c r="D67" s="52">
        <v>146.614230426498</v>
      </c>
      <c r="E67" s="52">
        <v>178.243557114147</v>
      </c>
      <c r="F67" s="52">
        <v>184.283636373776</v>
      </c>
      <c r="G67" s="52">
        <v>150.647066331087</v>
      </c>
      <c r="H67" s="52">
        <v>180.896210898764</v>
      </c>
      <c r="I67" s="52">
        <v>245.870578437832</v>
      </c>
      <c r="J67" s="52">
        <v>275.656181159099</v>
      </c>
      <c r="K67" s="52">
        <v>173.806369750262</v>
      </c>
    </row>
    <row r="68" spans="2:11" ht="11.25">
      <c r="B68" s="5" t="s">
        <v>279</v>
      </c>
      <c r="C68" s="24">
        <v>207.90482137095</v>
      </c>
      <c r="D68" s="24">
        <v>144.759904153328</v>
      </c>
      <c r="E68" s="24">
        <v>176.596120960839</v>
      </c>
      <c r="F68" s="24">
        <v>180.510563484792</v>
      </c>
      <c r="G68" s="24">
        <v>149.610294214087</v>
      </c>
      <c r="H68" s="24">
        <v>174.493563434766</v>
      </c>
      <c r="I68" s="24">
        <v>285.439948353218</v>
      </c>
      <c r="J68" s="24">
        <v>274.158099457174</v>
      </c>
      <c r="K68" s="24">
        <v>172.372433258252</v>
      </c>
    </row>
    <row r="69" spans="2:11" ht="11.25">
      <c r="B69" s="5" t="s">
        <v>282</v>
      </c>
      <c r="C69" s="24">
        <v>200.713020158424</v>
      </c>
      <c r="D69" s="24">
        <v>139.389999897061</v>
      </c>
      <c r="E69" s="24">
        <v>174.763326962657</v>
      </c>
      <c r="F69" s="24">
        <v>176.213531077401</v>
      </c>
      <c r="G69" s="24">
        <v>150.668282067205</v>
      </c>
      <c r="H69" s="24">
        <v>163.046251071617</v>
      </c>
      <c r="I69" s="24">
        <v>294.423518462733</v>
      </c>
      <c r="J69" s="24">
        <v>252.285285994117</v>
      </c>
      <c r="K69" s="24">
        <v>168.818796622928</v>
      </c>
    </row>
    <row r="70" spans="2:11" ht="11.25">
      <c r="B70" s="5" t="s">
        <v>289</v>
      </c>
      <c r="C70" s="24">
        <v>195.851736597266</v>
      </c>
      <c r="D70" s="24">
        <v>137.521995192396</v>
      </c>
      <c r="E70" s="24">
        <v>173.069535542835</v>
      </c>
      <c r="F70" s="24">
        <v>173.550186856164</v>
      </c>
      <c r="G70" s="24">
        <v>151.081742101771</v>
      </c>
      <c r="H70" s="24">
        <v>156.467680921782</v>
      </c>
      <c r="I70" s="24">
        <v>289.202684461713</v>
      </c>
      <c r="J70" s="24">
        <v>234.961731740208</v>
      </c>
      <c r="K70" s="24">
        <v>165.937124247032</v>
      </c>
    </row>
    <row r="71" ht="11.25">
      <c r="B71" s="53" t="s">
        <v>270</v>
      </c>
    </row>
    <row r="72" ht="11.25">
      <c r="B72" s="19" t="s">
        <v>10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zoomScaleSheetLayoutView="100" zoomScalePageLayoutView="0" workbookViewId="0" topLeftCell="A1">
      <pane xSplit="2" ySplit="8" topLeftCell="C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2" sqref="N72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3" customFormat="1" ht="12.75">
      <c r="B1" s="69" t="s">
        <v>182</v>
      </c>
      <c r="D1" s="75"/>
      <c r="E1" s="75"/>
      <c r="F1" s="75"/>
      <c r="K1" s="110" t="str">
        <f>'Tab 1'!K1</f>
        <v>Carta de Conjuntura | Dez-2015</v>
      </c>
    </row>
    <row r="2" spans="2:11" s="73" customFormat="1" ht="12.75">
      <c r="B2" s="42"/>
      <c r="D2" s="75"/>
      <c r="E2" s="75"/>
      <c r="F2" s="75"/>
      <c r="K2" s="72"/>
    </row>
    <row r="3" spans="2:11" ht="11.25">
      <c r="B3" s="28" t="s">
        <v>160</v>
      </c>
      <c r="C3" s="28"/>
      <c r="D3" s="54"/>
      <c r="E3" s="54"/>
      <c r="F3" s="54"/>
      <c r="G3" s="54"/>
      <c r="H3" s="54"/>
      <c r="J3" s="54"/>
      <c r="K3" s="54"/>
    </row>
    <row r="4" spans="2:12" ht="11.25">
      <c r="B4" s="41" t="s">
        <v>118</v>
      </c>
      <c r="I4" s="41"/>
      <c r="J4" s="55"/>
      <c r="K4" s="55"/>
      <c r="L4" s="55"/>
    </row>
    <row r="5" spans="2:9" ht="11.25">
      <c r="B5" s="42" t="s">
        <v>129</v>
      </c>
      <c r="I5" s="42"/>
    </row>
    <row r="6" spans="2:11" ht="11.25">
      <c r="B6" s="81"/>
      <c r="C6" s="25"/>
      <c r="D6" s="25"/>
      <c r="E6" s="25"/>
      <c r="F6" s="25"/>
      <c r="G6" s="25"/>
      <c r="H6" s="25"/>
      <c r="I6" s="25"/>
      <c r="J6" s="25"/>
      <c r="K6" s="25"/>
    </row>
    <row r="7" spans="2:11" ht="11.25">
      <c r="B7" s="78"/>
      <c r="C7" s="80"/>
      <c r="D7" s="80"/>
      <c r="E7" s="80"/>
      <c r="F7" s="268" t="s">
        <v>102</v>
      </c>
      <c r="G7" s="268"/>
      <c r="H7" s="80"/>
      <c r="I7" s="80"/>
      <c r="J7" s="80"/>
      <c r="K7" s="80"/>
    </row>
    <row r="8" spans="2:11" ht="34.5" customHeight="1" thickBot="1">
      <c r="B8" s="79" t="s">
        <v>1</v>
      </c>
      <c r="C8" s="34" t="s">
        <v>41</v>
      </c>
      <c r="D8" s="34" t="s">
        <v>42</v>
      </c>
      <c r="E8" s="34" t="s">
        <v>43</v>
      </c>
      <c r="F8" s="34" t="s">
        <v>52</v>
      </c>
      <c r="G8" s="34" t="s">
        <v>53</v>
      </c>
      <c r="H8" s="34" t="s">
        <v>67</v>
      </c>
      <c r="I8" s="34" t="s">
        <v>50</v>
      </c>
      <c r="J8" s="34" t="s">
        <v>51</v>
      </c>
      <c r="K8" s="34" t="s">
        <v>46</v>
      </c>
    </row>
    <row r="9" spans="2:11" ht="12" thickTop="1">
      <c r="B9" s="111" t="s">
        <v>192</v>
      </c>
      <c r="C9" s="132">
        <v>4.906356970078174</v>
      </c>
      <c r="D9" s="132">
        <v>-0.6023508274765388</v>
      </c>
      <c r="E9" s="132">
        <v>1.91772203359577</v>
      </c>
      <c r="F9" s="132">
        <v>1.33897493711308</v>
      </c>
      <c r="G9" s="132">
        <v>2.373509285373987</v>
      </c>
      <c r="H9" s="132">
        <v>-7.037415062128516</v>
      </c>
      <c r="I9" s="132">
        <v>10.389181468969944</v>
      </c>
      <c r="J9" s="132">
        <v>-10.584102202517531</v>
      </c>
      <c r="K9" s="132">
        <v>1.3398776018223257</v>
      </c>
    </row>
    <row r="10" spans="2:11" ht="11.25">
      <c r="B10" s="9" t="s">
        <v>193</v>
      </c>
      <c r="C10" s="24">
        <v>5.4169489440293095</v>
      </c>
      <c r="D10" s="24">
        <v>1.5255724517547087</v>
      </c>
      <c r="E10" s="24">
        <v>2.323836763363052</v>
      </c>
      <c r="F10" s="24">
        <v>2.5397839750893603</v>
      </c>
      <c r="G10" s="24">
        <v>2.4507833592166905</v>
      </c>
      <c r="H10" s="24">
        <v>-3.427552904086739</v>
      </c>
      <c r="I10" s="24">
        <v>13.692333362620989</v>
      </c>
      <c r="J10" s="24">
        <v>-5.359071751289735</v>
      </c>
      <c r="K10" s="24">
        <v>2.435509946447878</v>
      </c>
    </row>
    <row r="11" spans="2:11" ht="11.25">
      <c r="B11" s="9" t="s">
        <v>194</v>
      </c>
      <c r="C11" s="24">
        <v>4.870529709555571</v>
      </c>
      <c r="D11" s="24">
        <v>3.6619680936485155</v>
      </c>
      <c r="E11" s="24">
        <v>3.196315871010902</v>
      </c>
      <c r="F11" s="24">
        <v>3.7764396800459954</v>
      </c>
      <c r="G11" s="24">
        <v>1.5760754218161699</v>
      </c>
      <c r="H11" s="24">
        <v>1.3107973218956515</v>
      </c>
      <c r="I11" s="24">
        <v>17.837422136262937</v>
      </c>
      <c r="J11" s="24">
        <v>4.554551097340576</v>
      </c>
      <c r="K11" s="24">
        <v>3.775277872645799</v>
      </c>
    </row>
    <row r="12" spans="2:11" ht="11.25">
      <c r="B12" s="45" t="s">
        <v>195</v>
      </c>
      <c r="C12" s="52">
        <v>2.723405931235212</v>
      </c>
      <c r="D12" s="52">
        <v>4.411836275329417</v>
      </c>
      <c r="E12" s="52">
        <v>3.846752145533827</v>
      </c>
      <c r="F12" s="52">
        <v>4.032632409599368</v>
      </c>
      <c r="G12" s="52">
        <v>-0.15126703488873572</v>
      </c>
      <c r="H12" s="52">
        <v>4.813191591294119</v>
      </c>
      <c r="I12" s="52">
        <v>12.860549342006976</v>
      </c>
      <c r="J12" s="52">
        <v>10.798586695140644</v>
      </c>
      <c r="K12" s="52">
        <v>4.387949443648798</v>
      </c>
    </row>
    <row r="13" spans="2:11" ht="11.25">
      <c r="B13" s="9" t="s">
        <v>196</v>
      </c>
      <c r="C13" s="24">
        <v>1.8452195019788675</v>
      </c>
      <c r="D13" s="24">
        <v>4.302586511750706</v>
      </c>
      <c r="E13" s="24">
        <v>3.6651781796647187</v>
      </c>
      <c r="F13" s="24">
        <v>4.274144605375496</v>
      </c>
      <c r="G13" s="24">
        <v>-0.72356753075562</v>
      </c>
      <c r="H13" s="24">
        <v>7.400683045346712</v>
      </c>
      <c r="I13" s="24">
        <v>10.850750382542508</v>
      </c>
      <c r="J13" s="24">
        <v>15.44113334553112</v>
      </c>
      <c r="K13" s="24">
        <v>4.159365993364417</v>
      </c>
    </row>
    <row r="14" spans="2:11" ht="11.25">
      <c r="B14" s="9" t="s">
        <v>197</v>
      </c>
      <c r="C14" s="24">
        <v>1.7445523359908899</v>
      </c>
      <c r="D14" s="24">
        <v>3.4035951471163894</v>
      </c>
      <c r="E14" s="24">
        <v>3.6293572209579406</v>
      </c>
      <c r="F14" s="24">
        <v>3.9848872617699316</v>
      </c>
      <c r="G14" s="24">
        <v>-0.48788229383119885</v>
      </c>
      <c r="H14" s="24">
        <v>6.872939823354418</v>
      </c>
      <c r="I14" s="24">
        <v>11.553010769567006</v>
      </c>
      <c r="J14" s="24">
        <v>16.71746416656441</v>
      </c>
      <c r="K14" s="24">
        <v>3.7386464333157177</v>
      </c>
    </row>
    <row r="15" spans="2:11" ht="11.25">
      <c r="B15" s="9" t="s">
        <v>198</v>
      </c>
      <c r="C15" s="24">
        <v>2.8935061400778395</v>
      </c>
      <c r="D15" s="24">
        <v>1.547763964418447</v>
      </c>
      <c r="E15" s="24">
        <v>2.969614098086959</v>
      </c>
      <c r="F15" s="24">
        <v>2.309017880942954</v>
      </c>
      <c r="G15" s="24">
        <v>0.9521619060525177</v>
      </c>
      <c r="H15" s="24">
        <v>5.411326546017281</v>
      </c>
      <c r="I15" s="24">
        <v>7.518685195463215</v>
      </c>
      <c r="J15" s="24">
        <v>10.296053093632151</v>
      </c>
      <c r="K15" s="24">
        <v>2.6826837334938958</v>
      </c>
    </row>
    <row r="16" spans="2:11" ht="11.25">
      <c r="B16" s="45" t="s">
        <v>199</v>
      </c>
      <c r="C16" s="52">
        <v>5.2003402727372805</v>
      </c>
      <c r="D16" s="52">
        <v>-0.6423999798880642</v>
      </c>
      <c r="E16" s="52">
        <v>2.0637140919325114</v>
      </c>
      <c r="F16" s="52">
        <v>0.7713065655318152</v>
      </c>
      <c r="G16" s="52">
        <v>2.6159231137506955</v>
      </c>
      <c r="H16" s="52">
        <v>1.3044755130336538</v>
      </c>
      <c r="I16" s="52">
        <v>9.230526909346315</v>
      </c>
      <c r="J16" s="52">
        <v>3.3314028453793387</v>
      </c>
      <c r="K16" s="52">
        <v>1.3898964044581685</v>
      </c>
    </row>
    <row r="17" spans="2:11" ht="11.25">
      <c r="B17" s="9" t="s">
        <v>200</v>
      </c>
      <c r="C17" s="24">
        <v>5.708522586325526</v>
      </c>
      <c r="D17" s="24">
        <v>-2.1236052981173037</v>
      </c>
      <c r="E17" s="24">
        <v>2.190675946566034</v>
      </c>
      <c r="F17" s="24">
        <v>-0.12850228358790572</v>
      </c>
      <c r="G17" s="24">
        <v>3.4037676798141403</v>
      </c>
      <c r="H17" s="24">
        <v>-3.0543167085676393</v>
      </c>
      <c r="I17" s="24">
        <v>5.386164988750974</v>
      </c>
      <c r="J17" s="24">
        <v>-6.388268532631303</v>
      </c>
      <c r="K17" s="24">
        <v>0.6711154007138953</v>
      </c>
    </row>
    <row r="18" spans="2:11" ht="11.25">
      <c r="B18" s="9" t="s">
        <v>201</v>
      </c>
      <c r="C18" s="24">
        <v>6.903516359083706</v>
      </c>
      <c r="D18" s="24">
        <v>-1.6526529360937792</v>
      </c>
      <c r="E18" s="24">
        <v>2.0248911964096727</v>
      </c>
      <c r="F18" s="24">
        <v>-0.7010072521616673</v>
      </c>
      <c r="G18" s="24">
        <v>3.871743912230974</v>
      </c>
      <c r="H18" s="24">
        <v>-4.622165077941387</v>
      </c>
      <c r="I18" s="24">
        <v>-1.0055302097587648</v>
      </c>
      <c r="J18" s="24">
        <v>-13.140991898389242</v>
      </c>
      <c r="K18" s="24">
        <v>0.6735581356192455</v>
      </c>
    </row>
    <row r="19" spans="2:11" ht="11.25">
      <c r="B19" s="9" t="s">
        <v>202</v>
      </c>
      <c r="C19" s="24">
        <v>8.40414010244741</v>
      </c>
      <c r="D19" s="24">
        <v>0.4754614323635886</v>
      </c>
      <c r="E19" s="24">
        <v>2.448485322353844</v>
      </c>
      <c r="F19" s="24">
        <v>0.4197253527371325</v>
      </c>
      <c r="G19" s="24">
        <v>4.039829331351585</v>
      </c>
      <c r="H19" s="24">
        <v>-5.016773119248974</v>
      </c>
      <c r="I19" s="24">
        <v>3.600832964215961</v>
      </c>
      <c r="J19" s="24">
        <v>-14.0738346856205</v>
      </c>
      <c r="K19" s="24">
        <v>1.6165552577042996</v>
      </c>
    </row>
    <row r="20" spans="2:11" ht="11.25">
      <c r="B20" s="45" t="s">
        <v>203</v>
      </c>
      <c r="C20" s="52">
        <v>8.02017086780129</v>
      </c>
      <c r="D20" s="52">
        <v>3.803219388501433</v>
      </c>
      <c r="E20" s="52">
        <v>3.122349532551949</v>
      </c>
      <c r="F20" s="52">
        <v>1.3188470606151137</v>
      </c>
      <c r="G20" s="52">
        <v>3.8163235971064635</v>
      </c>
      <c r="H20" s="52">
        <v>-1.4437748049127008</v>
      </c>
      <c r="I20" s="52">
        <v>6.476821955922074</v>
      </c>
      <c r="J20" s="52">
        <v>-13.307268998102828</v>
      </c>
      <c r="K20" s="52">
        <v>3.0534618568362815</v>
      </c>
    </row>
    <row r="21" spans="2:11" ht="11.25">
      <c r="B21" s="9" t="s">
        <v>204</v>
      </c>
      <c r="C21" s="24">
        <v>11.022219541520784</v>
      </c>
      <c r="D21" s="24">
        <v>4.404210827242849</v>
      </c>
      <c r="E21" s="24">
        <v>2.849506453843653</v>
      </c>
      <c r="F21" s="24">
        <v>1.2551959809376623</v>
      </c>
      <c r="G21" s="24">
        <v>2.5631248672247864</v>
      </c>
      <c r="H21" s="24">
        <v>1.3272037945313064</v>
      </c>
      <c r="I21" s="24">
        <v>10.898261216043025</v>
      </c>
      <c r="J21" s="24">
        <v>-10.004913444731145</v>
      </c>
      <c r="K21" s="24">
        <v>3.5870420394645386</v>
      </c>
    </row>
    <row r="22" spans="2:11" ht="11.25">
      <c r="B22" s="9" t="s">
        <v>205</v>
      </c>
      <c r="C22" s="24">
        <v>12.678317917721627</v>
      </c>
      <c r="D22" s="24">
        <v>3.280196248339773</v>
      </c>
      <c r="E22" s="24">
        <v>2.447888108967078</v>
      </c>
      <c r="F22" s="24">
        <v>0.563687374412325</v>
      </c>
      <c r="G22" s="24">
        <v>1.5984806026917875</v>
      </c>
      <c r="H22" s="24">
        <v>0.7448475786421271</v>
      </c>
      <c r="I22" s="24">
        <v>20.812196449870115</v>
      </c>
      <c r="J22" s="24">
        <v>-6.7297271683789734</v>
      </c>
      <c r="K22" s="24">
        <v>3.194164019706225</v>
      </c>
    </row>
    <row r="23" spans="2:11" ht="11.25">
      <c r="B23" s="9" t="s">
        <v>206</v>
      </c>
      <c r="C23" s="24">
        <v>9.861562165802763</v>
      </c>
      <c r="D23" s="24">
        <v>2.2908153708701473</v>
      </c>
      <c r="E23" s="24">
        <v>1.7024434345230155</v>
      </c>
      <c r="F23" s="24">
        <v>-0.28797687759093415</v>
      </c>
      <c r="G23" s="24">
        <v>1.0773772841031315</v>
      </c>
      <c r="H23" s="24">
        <v>-0.9414385461939845</v>
      </c>
      <c r="I23" s="24">
        <v>15.025155766757337</v>
      </c>
      <c r="J23" s="24">
        <v>-5.416528552319644</v>
      </c>
      <c r="K23" s="24">
        <v>2.280367387102178</v>
      </c>
    </row>
    <row r="24" spans="2:11" ht="11.25">
      <c r="B24" s="45" t="s">
        <v>207</v>
      </c>
      <c r="C24" s="52">
        <v>8.306342199017646</v>
      </c>
      <c r="D24" s="52">
        <v>0.10361961572986633</v>
      </c>
      <c r="E24" s="52">
        <v>0.9913197740495816</v>
      </c>
      <c r="F24" s="52">
        <v>-0.5459927776995555</v>
      </c>
      <c r="G24" s="52">
        <v>1.596562571916893</v>
      </c>
      <c r="H24" s="52">
        <v>-3.9845123668534876</v>
      </c>
      <c r="I24" s="52">
        <v>11.015939410796038</v>
      </c>
      <c r="J24" s="52">
        <v>-0.4834972071772303</v>
      </c>
      <c r="K24" s="52">
        <v>1.140828998770882</v>
      </c>
    </row>
    <row r="25" spans="2:11" ht="11.25">
      <c r="B25" s="9" t="s">
        <v>172</v>
      </c>
      <c r="C25" s="24">
        <v>4.026018309222246</v>
      </c>
      <c r="D25" s="24">
        <v>1.760278876442234</v>
      </c>
      <c r="E25" s="24">
        <v>1.3571438477355535</v>
      </c>
      <c r="F25" s="24">
        <v>-0.32095002261038896</v>
      </c>
      <c r="G25" s="24">
        <v>2.6678252112822376</v>
      </c>
      <c r="H25" s="24">
        <v>-4.469605961478784</v>
      </c>
      <c r="I25" s="24">
        <v>11.952045598156346</v>
      </c>
      <c r="J25" s="24">
        <v>3.0104938162673456</v>
      </c>
      <c r="K25" s="24">
        <v>1.444529005655415</v>
      </c>
    </row>
    <row r="26" spans="2:11" ht="11.25">
      <c r="B26" s="9" t="s">
        <v>173</v>
      </c>
      <c r="C26" s="24">
        <v>1.0806153712131117</v>
      </c>
      <c r="D26" s="24">
        <v>4.449284334225911</v>
      </c>
      <c r="E26" s="24">
        <v>2.5094091994446233</v>
      </c>
      <c r="F26" s="24">
        <v>0.9539697757670496</v>
      </c>
      <c r="G26" s="24">
        <v>4.218179669215716</v>
      </c>
      <c r="H26" s="24">
        <v>-0.03282035137646133</v>
      </c>
      <c r="I26" s="24">
        <v>9.149125301936657</v>
      </c>
      <c r="J26" s="24">
        <v>7.105492843952743</v>
      </c>
      <c r="K26" s="24">
        <v>2.8150418471834193</v>
      </c>
    </row>
    <row r="27" spans="2:11" ht="11.25">
      <c r="B27" s="9" t="s">
        <v>174</v>
      </c>
      <c r="C27" s="24">
        <v>1.8597850247574543</v>
      </c>
      <c r="D27" s="24">
        <v>6.277345700006354</v>
      </c>
      <c r="E27" s="24">
        <v>3.713137063481775</v>
      </c>
      <c r="F27" s="24">
        <v>2.3640584699611056</v>
      </c>
      <c r="G27" s="24">
        <v>4.794731526999874</v>
      </c>
      <c r="H27" s="24">
        <v>5.285975706906965</v>
      </c>
      <c r="I27" s="24">
        <v>12.4358407848977</v>
      </c>
      <c r="J27" s="24">
        <v>11.588658045672906</v>
      </c>
      <c r="K27" s="24">
        <v>4.331409999491975</v>
      </c>
    </row>
    <row r="28" spans="2:11" ht="11.25">
      <c r="B28" s="45" t="s">
        <v>175</v>
      </c>
      <c r="C28" s="52">
        <v>1.995123582759195</v>
      </c>
      <c r="D28" s="52">
        <v>8.214889562989391</v>
      </c>
      <c r="E28" s="52">
        <v>5.00955573069628</v>
      </c>
      <c r="F28" s="52">
        <v>3.9234940878446256</v>
      </c>
      <c r="G28" s="52">
        <v>3.8760372110371977</v>
      </c>
      <c r="H28" s="52">
        <v>8.48696339826478</v>
      </c>
      <c r="I28" s="52">
        <v>14.473779705747546</v>
      </c>
      <c r="J28" s="52">
        <v>10.364045249957687</v>
      </c>
      <c r="K28" s="52">
        <v>5.7599646368600155</v>
      </c>
    </row>
    <row r="29" spans="2:11" ht="11.25">
      <c r="B29" s="9" t="s">
        <v>134</v>
      </c>
      <c r="C29" s="24">
        <v>2.8981392405760475</v>
      </c>
      <c r="D29" s="24">
        <v>7.441675022201566</v>
      </c>
      <c r="E29" s="24">
        <v>5.29682158089595</v>
      </c>
      <c r="F29" s="24">
        <v>5.004858000897006</v>
      </c>
      <c r="G29" s="24">
        <v>3.8886170846944124</v>
      </c>
      <c r="H29" s="24">
        <v>8.585967238593305</v>
      </c>
      <c r="I29" s="24">
        <v>12.57382941807277</v>
      </c>
      <c r="J29" s="24">
        <v>10.02638534123066</v>
      </c>
      <c r="K29" s="24">
        <v>5.818639563995132</v>
      </c>
    </row>
    <row r="30" spans="2:11" ht="11.25">
      <c r="B30" s="9" t="s">
        <v>135</v>
      </c>
      <c r="C30" s="24">
        <v>3.001646626148613</v>
      </c>
      <c r="D30" s="24">
        <v>6.532893053613353</v>
      </c>
      <c r="E30" s="24">
        <v>4.95921570622504</v>
      </c>
      <c r="F30" s="24">
        <v>5.413231493408088</v>
      </c>
      <c r="G30" s="24">
        <v>2.4288366805932826</v>
      </c>
      <c r="H30" s="24">
        <v>6.346977133432663</v>
      </c>
      <c r="I30" s="24">
        <v>12.087245699074135</v>
      </c>
      <c r="J30" s="24">
        <v>9.073395128354766</v>
      </c>
      <c r="K30" s="24">
        <v>5.355618498167503</v>
      </c>
    </row>
    <row r="31" spans="2:11" ht="11.25">
      <c r="B31" s="9" t="s">
        <v>136</v>
      </c>
      <c r="C31" s="24">
        <v>1.3226246790335683</v>
      </c>
      <c r="D31" s="24">
        <v>3.8781588348104634</v>
      </c>
      <c r="E31" s="24">
        <v>4.529529463718007</v>
      </c>
      <c r="F31" s="24">
        <v>5.278193716325674</v>
      </c>
      <c r="G31" s="24">
        <v>1.7896723183246976</v>
      </c>
      <c r="H31" s="24">
        <v>3.047099691587496</v>
      </c>
      <c r="I31" s="24">
        <v>11.367107181053871</v>
      </c>
      <c r="J31" s="24">
        <v>7.795804381909144</v>
      </c>
      <c r="K31" s="24">
        <v>4.2122417921423905</v>
      </c>
    </row>
    <row r="32" spans="2:11" ht="11.25">
      <c r="B32" s="45" t="s">
        <v>137</v>
      </c>
      <c r="C32" s="52">
        <v>1.1200605035448064</v>
      </c>
      <c r="D32" s="52">
        <v>1.9943871309117789</v>
      </c>
      <c r="E32" s="52">
        <v>3.6606283865088463</v>
      </c>
      <c r="F32" s="52">
        <v>4.4218800957282145</v>
      </c>
      <c r="G32" s="52">
        <v>2.0109449439687843</v>
      </c>
      <c r="H32" s="52">
        <v>1.9563018020601675</v>
      </c>
      <c r="I32" s="52">
        <v>9.644173596553717</v>
      </c>
      <c r="J32" s="52">
        <v>7.461333004355786</v>
      </c>
      <c r="K32" s="52">
        <v>3.202132062162555</v>
      </c>
    </row>
    <row r="33" spans="2:11" ht="11.25">
      <c r="B33" s="9" t="s">
        <v>138</v>
      </c>
      <c r="C33" s="24">
        <v>0.3728029548770717</v>
      </c>
      <c r="D33" s="24">
        <v>1.8074143747343951</v>
      </c>
      <c r="E33" s="24">
        <v>3.6881998586440368</v>
      </c>
      <c r="F33" s="24">
        <v>4.336490148509609</v>
      </c>
      <c r="G33" s="24">
        <v>1.8442819076474715</v>
      </c>
      <c r="H33" s="24">
        <v>3.735284693744223</v>
      </c>
      <c r="I33" s="24">
        <v>9.3167673738755</v>
      </c>
      <c r="J33" s="24">
        <v>8.927267716905153</v>
      </c>
      <c r="K33" s="24">
        <v>3.2350040160928017</v>
      </c>
    </row>
    <row r="34" spans="2:11" ht="11.25">
      <c r="B34" s="9" t="s">
        <v>139</v>
      </c>
      <c r="C34" s="24">
        <v>-0.39119072764549623</v>
      </c>
      <c r="D34" s="24">
        <v>0.061896614028178476</v>
      </c>
      <c r="E34" s="24">
        <v>3.609812061518669</v>
      </c>
      <c r="F34" s="24">
        <v>4.592482846076185</v>
      </c>
      <c r="G34" s="24">
        <v>2.292531131050346</v>
      </c>
      <c r="H34" s="24">
        <v>3.8718337383440105</v>
      </c>
      <c r="I34" s="24">
        <v>6.0157130411059745</v>
      </c>
      <c r="J34" s="24">
        <v>10.131745562135897</v>
      </c>
      <c r="K34" s="24">
        <v>2.6907837308430382</v>
      </c>
    </row>
    <row r="35" spans="2:11" ht="11.25">
      <c r="B35" s="9" t="s">
        <v>140</v>
      </c>
      <c r="C35" s="24">
        <v>2.8991802686289203</v>
      </c>
      <c r="D35" s="24">
        <v>1.011613881015716</v>
      </c>
      <c r="E35" s="24">
        <v>3.819548102499981</v>
      </c>
      <c r="F35" s="24">
        <v>4.82058505375218</v>
      </c>
      <c r="G35" s="24">
        <v>2.5055238940002944</v>
      </c>
      <c r="H35" s="24">
        <v>5.145001256911863</v>
      </c>
      <c r="I35" s="24">
        <v>5.253638179959963</v>
      </c>
      <c r="J35" s="24">
        <v>13.427444472211757</v>
      </c>
      <c r="K35" s="24">
        <v>3.297373076605936</v>
      </c>
    </row>
    <row r="36" spans="2:11" ht="11.25">
      <c r="B36" s="45" t="s">
        <v>141</v>
      </c>
      <c r="C36" s="52">
        <v>4.6394228055962605</v>
      </c>
      <c r="D36" s="52">
        <v>2.0064548135876548</v>
      </c>
      <c r="E36" s="52">
        <v>4.331245107575277</v>
      </c>
      <c r="F36" s="52">
        <v>5.284699320074093</v>
      </c>
      <c r="G36" s="52">
        <v>3.560798860248293</v>
      </c>
      <c r="H36" s="52">
        <v>6.660788316018773</v>
      </c>
      <c r="I36" s="52">
        <v>4.837427913954251</v>
      </c>
      <c r="J36" s="52">
        <v>17.762584571067674</v>
      </c>
      <c r="K36" s="52">
        <v>3.9619887089949124</v>
      </c>
    </row>
    <row r="37" spans="2:11" ht="11.25">
      <c r="B37" s="9" t="s">
        <v>142</v>
      </c>
      <c r="C37" s="24">
        <v>5.595486472949807</v>
      </c>
      <c r="D37" s="24">
        <v>2.210118706793085</v>
      </c>
      <c r="E37" s="24">
        <v>4.599518566702199</v>
      </c>
      <c r="F37" s="24">
        <v>5.635865099011217</v>
      </c>
      <c r="G37" s="24">
        <v>3.8959323166073423</v>
      </c>
      <c r="H37" s="24">
        <v>6.302616981493081</v>
      </c>
      <c r="I37" s="24">
        <v>4.205516633237849</v>
      </c>
      <c r="J37" s="24">
        <v>18.84123211954276</v>
      </c>
      <c r="K37" s="24">
        <v>4.191559180798987</v>
      </c>
    </row>
    <row r="38" spans="2:11" ht="11.25">
      <c r="B38" s="9" t="s">
        <v>143</v>
      </c>
      <c r="C38" s="24">
        <v>5.868120219139095</v>
      </c>
      <c r="D38" s="24">
        <v>4.853443124764234</v>
      </c>
      <c r="E38" s="24">
        <v>5.122671601211781</v>
      </c>
      <c r="F38" s="24">
        <v>5.733312435266691</v>
      </c>
      <c r="G38" s="24">
        <v>4.946330116948583</v>
      </c>
      <c r="H38" s="24">
        <v>8.51727951926251</v>
      </c>
      <c r="I38" s="24">
        <v>7.747602941965459</v>
      </c>
      <c r="J38" s="24">
        <v>19.849214248626513</v>
      </c>
      <c r="K38" s="24">
        <v>5.258980371594979</v>
      </c>
    </row>
    <row r="39" spans="2:11" ht="11.25">
      <c r="B39" s="9" t="s">
        <v>144</v>
      </c>
      <c r="C39" s="24">
        <v>4.271537622037758</v>
      </c>
      <c r="D39" s="24">
        <v>5.998167061353432</v>
      </c>
      <c r="E39" s="24">
        <v>5.3744653326232905</v>
      </c>
      <c r="F39" s="24">
        <v>5.85578302741967</v>
      </c>
      <c r="G39" s="24">
        <v>5.514716632772165</v>
      </c>
      <c r="H39" s="24">
        <v>10.708547436847681</v>
      </c>
      <c r="I39" s="24">
        <v>5.919206035227909</v>
      </c>
      <c r="J39" s="24">
        <v>19.608571235950855</v>
      </c>
      <c r="K39" s="24">
        <v>5.6076925113305975</v>
      </c>
    </row>
    <row r="40" spans="2:11" ht="11.25">
      <c r="B40" s="45" t="s">
        <v>145</v>
      </c>
      <c r="C40" s="52">
        <v>3.24700101523836</v>
      </c>
      <c r="D40" s="52">
        <v>6.206664154875363</v>
      </c>
      <c r="E40" s="52">
        <v>5.826511242801935</v>
      </c>
      <c r="F40" s="52">
        <v>6.376270663697414</v>
      </c>
      <c r="G40" s="52">
        <v>4.069146662452994</v>
      </c>
      <c r="H40" s="52">
        <v>11.952407899200246</v>
      </c>
      <c r="I40" s="52">
        <v>6.176101641843834</v>
      </c>
      <c r="J40" s="52">
        <v>19.557598662131248</v>
      </c>
      <c r="K40" s="52">
        <v>6.069870607331707</v>
      </c>
    </row>
    <row r="41" spans="2:11" ht="11.25">
      <c r="B41" s="9" t="s">
        <v>146</v>
      </c>
      <c r="C41" s="24">
        <v>3.5075854153372665</v>
      </c>
      <c r="D41" s="24">
        <v>6.909385529094325</v>
      </c>
      <c r="E41" s="24">
        <v>5.727147668930366</v>
      </c>
      <c r="F41" s="24">
        <v>6.577116141286221</v>
      </c>
      <c r="G41" s="24">
        <v>3.732733736764393</v>
      </c>
      <c r="H41" s="24">
        <v>13.09524348994724</v>
      </c>
      <c r="I41" s="24">
        <v>4.4211414193708</v>
      </c>
      <c r="J41" s="24">
        <v>18.541971873565256</v>
      </c>
      <c r="K41" s="24">
        <v>6.299694121424704</v>
      </c>
    </row>
    <row r="42" spans="2:11" ht="11.25">
      <c r="B42" s="9" t="s">
        <v>147</v>
      </c>
      <c r="C42" s="24">
        <v>6.352019435379264</v>
      </c>
      <c r="D42" s="24">
        <v>6.046189019725867</v>
      </c>
      <c r="E42" s="24">
        <v>5.67806942742255</v>
      </c>
      <c r="F42" s="24">
        <v>6.789906126933842</v>
      </c>
      <c r="G42" s="24">
        <v>2.211546097272943</v>
      </c>
      <c r="H42" s="24">
        <v>13.391889345877296</v>
      </c>
      <c r="I42" s="24">
        <v>2.9068288322755986</v>
      </c>
      <c r="J42" s="24">
        <v>20.04982188997968</v>
      </c>
      <c r="K42" s="24">
        <v>6.252056611608414</v>
      </c>
    </row>
    <row r="43" spans="2:11" ht="11.25">
      <c r="B43" s="9" t="s">
        <v>148</v>
      </c>
      <c r="C43" s="24">
        <v>6.4228124983007895</v>
      </c>
      <c r="D43" s="24">
        <v>6.012852761886989</v>
      </c>
      <c r="E43" s="24">
        <v>5.888273982534775</v>
      </c>
      <c r="F43" s="24">
        <v>7.431201639885532</v>
      </c>
      <c r="G43" s="24">
        <v>2.0066515885979186</v>
      </c>
      <c r="H43" s="24">
        <v>14.431874249498321</v>
      </c>
      <c r="I43" s="24">
        <v>3.4825278979020657</v>
      </c>
      <c r="J43" s="24">
        <v>20.603142894721138</v>
      </c>
      <c r="K43" s="24">
        <v>6.535289430404823</v>
      </c>
    </row>
    <row r="44" spans="2:11" ht="11.25">
      <c r="B44" s="45" t="s">
        <v>149</v>
      </c>
      <c r="C44" s="52">
        <v>5.770967180559139</v>
      </c>
      <c r="D44" s="52">
        <v>4.099611407623804</v>
      </c>
      <c r="E44" s="52">
        <v>4.82401913519912</v>
      </c>
      <c r="F44" s="52">
        <v>6.464265187666607</v>
      </c>
      <c r="G44" s="52">
        <v>2.0450400563247983</v>
      </c>
      <c r="H44" s="52">
        <v>12.286957928517461</v>
      </c>
      <c r="I44" s="52">
        <v>0.4092509523778709</v>
      </c>
      <c r="J44" s="52">
        <v>17.025710276101293</v>
      </c>
      <c r="K44" s="52">
        <v>5.094195448119865</v>
      </c>
    </row>
    <row r="45" spans="2:11" ht="11.25">
      <c r="B45" s="9" t="s">
        <v>150</v>
      </c>
      <c r="C45" s="24">
        <v>3.9997814555865263</v>
      </c>
      <c r="D45" s="24">
        <v>-0.16374706741938416</v>
      </c>
      <c r="E45" s="24">
        <v>3.753735874536801</v>
      </c>
      <c r="F45" s="24">
        <v>5.245481225689108</v>
      </c>
      <c r="G45" s="24">
        <v>2.1032332982749535</v>
      </c>
      <c r="H45" s="24">
        <v>6.8773971726248995</v>
      </c>
      <c r="I45" s="24">
        <v>-2.3672820536348893</v>
      </c>
      <c r="J45" s="24">
        <v>9.797572238944042</v>
      </c>
      <c r="K45" s="24">
        <v>2.968482338012657</v>
      </c>
    </row>
    <row r="46" spans="2:11" ht="11.25">
      <c r="B46" s="9" t="s">
        <v>151</v>
      </c>
      <c r="C46" s="24">
        <v>-0.5129869434963852</v>
      </c>
      <c r="D46" s="24">
        <v>-3.458833664049865</v>
      </c>
      <c r="E46" s="24">
        <v>2.481841045911759</v>
      </c>
      <c r="F46" s="24">
        <v>4.4951172940354445</v>
      </c>
      <c r="G46" s="24">
        <v>2.5284006387333413</v>
      </c>
      <c r="H46" s="24">
        <v>1.3186516667932358</v>
      </c>
      <c r="I46" s="24">
        <v>-6.362506523827493</v>
      </c>
      <c r="J46" s="24">
        <v>0.9070533359568866</v>
      </c>
      <c r="K46" s="24">
        <v>0.8267084480440889</v>
      </c>
    </row>
    <row r="47" spans="2:11" ht="11.25">
      <c r="B47" s="9" t="s">
        <v>152</v>
      </c>
      <c r="C47" s="24">
        <v>-3.792851135132891</v>
      </c>
      <c r="D47" s="24">
        <v>-6.633746254469308</v>
      </c>
      <c r="E47" s="24">
        <v>1.3030026492444557</v>
      </c>
      <c r="F47" s="24">
        <v>3.570407933945985</v>
      </c>
      <c r="G47" s="24">
        <v>1.6126219107198914</v>
      </c>
      <c r="H47" s="24">
        <v>-4.078856975879819</v>
      </c>
      <c r="I47" s="24">
        <v>-9.711398212247635</v>
      </c>
      <c r="J47" s="24">
        <v>-7.410911549961973</v>
      </c>
      <c r="K47" s="24">
        <v>-1.194575393487518</v>
      </c>
    </row>
    <row r="48" spans="2:11" ht="11.25">
      <c r="B48" s="45" t="s">
        <v>153</v>
      </c>
      <c r="C48" s="52">
        <v>-3.728679850348726</v>
      </c>
      <c r="D48" s="52">
        <v>-4.702288793652487</v>
      </c>
      <c r="E48" s="52">
        <v>2.0668237716431115</v>
      </c>
      <c r="F48" s="52">
        <v>4.456396505976468</v>
      </c>
      <c r="G48" s="52">
        <v>2.945167868749099</v>
      </c>
      <c r="H48" s="52">
        <v>-2.1338748130727225</v>
      </c>
      <c r="I48" s="52">
        <v>-9.24706648576371</v>
      </c>
      <c r="J48" s="52">
        <v>-7.6019674819487015</v>
      </c>
      <c r="K48" s="52">
        <v>-0.12581200299128792</v>
      </c>
    </row>
    <row r="49" spans="2:11" ht="11.25">
      <c r="B49" s="9" t="s">
        <v>154</v>
      </c>
      <c r="C49" s="24">
        <v>-1.501082329709158</v>
      </c>
      <c r="D49" s="24">
        <v>1.0635677807893984</v>
      </c>
      <c r="E49" s="24">
        <v>3.3411827324624</v>
      </c>
      <c r="F49" s="24">
        <v>5.717615879051485</v>
      </c>
      <c r="G49" s="24">
        <v>2.891398358019037</v>
      </c>
      <c r="H49" s="24">
        <v>6.218772829472496</v>
      </c>
      <c r="I49" s="24">
        <v>-3.223401451577834</v>
      </c>
      <c r="J49" s="24">
        <v>2.9374483604312163</v>
      </c>
      <c r="K49" s="24">
        <v>2.640484080958627</v>
      </c>
    </row>
    <row r="50" spans="2:11" ht="11.25">
      <c r="B50" s="9" t="s">
        <v>155</v>
      </c>
      <c r="C50" s="24">
        <v>2.7656815964640646</v>
      </c>
      <c r="D50" s="24">
        <v>6.34399134827508</v>
      </c>
      <c r="E50" s="24">
        <v>4.679226404226577</v>
      </c>
      <c r="F50" s="24">
        <v>6.066010947496925</v>
      </c>
      <c r="G50" s="24">
        <v>3.6295432432005725</v>
      </c>
      <c r="H50" s="24">
        <v>13.974992474924907</v>
      </c>
      <c r="I50" s="24">
        <v>1.208356262473842</v>
      </c>
      <c r="J50" s="24">
        <v>14.63282431555264</v>
      </c>
      <c r="K50" s="24">
        <v>5.340891645847767</v>
      </c>
    </row>
    <row r="51" spans="2:11" ht="11.25">
      <c r="B51" s="9" t="s">
        <v>156</v>
      </c>
      <c r="C51" s="24">
        <v>6.336291033883779</v>
      </c>
      <c r="D51" s="24">
        <v>10.341274359164675</v>
      </c>
      <c r="E51" s="24">
        <v>5.7789071751980225</v>
      </c>
      <c r="F51" s="24">
        <v>6.258588773771923</v>
      </c>
      <c r="G51" s="24">
        <v>4.7725166891901205</v>
      </c>
      <c r="H51" s="24">
        <v>19.54035285971132</v>
      </c>
      <c r="I51" s="24">
        <v>7.159175553371688</v>
      </c>
      <c r="J51" s="24">
        <v>28.757418134471678</v>
      </c>
      <c r="K51" s="24">
        <v>7.46837720506639</v>
      </c>
    </row>
    <row r="52" spans="2:11" ht="11.25">
      <c r="B52" s="45" t="s">
        <v>157</v>
      </c>
      <c r="C52" s="52">
        <v>6.696942466177291</v>
      </c>
      <c r="D52" s="52">
        <v>10.203071293162225</v>
      </c>
      <c r="E52" s="52">
        <v>5.803652851082841</v>
      </c>
      <c r="F52" s="52">
        <v>6.229372108151665</v>
      </c>
      <c r="G52" s="52">
        <v>3.9206646019960267</v>
      </c>
      <c r="H52" s="52">
        <v>17.853921427268247</v>
      </c>
      <c r="I52" s="52">
        <v>11.72172153806612</v>
      </c>
      <c r="J52" s="52">
        <v>33.63902467778175</v>
      </c>
      <c r="K52" s="52">
        <v>7.5282258181216255</v>
      </c>
    </row>
    <row r="53" spans="2:11" ht="11.25">
      <c r="B53" s="9" t="s">
        <v>167</v>
      </c>
      <c r="C53" s="24">
        <v>6.263271215801902</v>
      </c>
      <c r="D53" s="24">
        <v>8.02139353093776</v>
      </c>
      <c r="E53" s="24">
        <v>5.406988336478635</v>
      </c>
      <c r="F53" s="24">
        <v>5.9712503503795755</v>
      </c>
      <c r="G53" s="24">
        <v>3.8286721527448053</v>
      </c>
      <c r="H53" s="24">
        <v>13.10490477865578</v>
      </c>
      <c r="I53" s="24">
        <v>9.204622169994936</v>
      </c>
      <c r="J53" s="24">
        <v>26.717862465256694</v>
      </c>
      <c r="K53" s="24">
        <v>6.538672417713554</v>
      </c>
    </row>
    <row r="54" spans="2:11" ht="11.25">
      <c r="B54" s="9" t="s">
        <v>168</v>
      </c>
      <c r="C54" s="24">
        <v>3.6664169757627096</v>
      </c>
      <c r="D54" s="24">
        <v>6.131818515855358</v>
      </c>
      <c r="E54" s="24">
        <v>4.957811162033865</v>
      </c>
      <c r="F54" s="24">
        <v>6.2498767490161145</v>
      </c>
      <c r="G54" s="24">
        <v>3.388038176422814</v>
      </c>
      <c r="H54" s="24">
        <v>9.732160676704327</v>
      </c>
      <c r="I54" s="24">
        <v>9.041958889174428</v>
      </c>
      <c r="J54" s="24">
        <v>21.42883227140402</v>
      </c>
      <c r="K54" s="24">
        <v>5.579119592167681</v>
      </c>
    </row>
    <row r="55" spans="2:11" ht="11.25">
      <c r="B55" s="9" t="s">
        <v>169</v>
      </c>
      <c r="C55" s="24">
        <v>4.235997881154696</v>
      </c>
      <c r="D55" s="24">
        <v>5.0185257182308485</v>
      </c>
      <c r="E55" s="24">
        <v>4.188703729199195</v>
      </c>
      <c r="F55" s="24">
        <v>5.875156578900054</v>
      </c>
      <c r="G55" s="24">
        <v>2.639721831063069</v>
      </c>
      <c r="H55" s="24">
        <v>7.319556337995636</v>
      </c>
      <c r="I55" s="24">
        <v>7.120609518358356</v>
      </c>
      <c r="J55" s="24">
        <v>13.645829111850794</v>
      </c>
      <c r="K55" s="24">
        <v>4.7070377963154275</v>
      </c>
    </row>
    <row r="56" spans="2:11" ht="11.25">
      <c r="B56" s="45" t="s">
        <v>171</v>
      </c>
      <c r="C56" s="52">
        <v>5.638646424730576</v>
      </c>
      <c r="D56" s="52">
        <v>4.099504732579939</v>
      </c>
      <c r="E56" s="52">
        <v>3.3506197654940895</v>
      </c>
      <c r="F56" s="52">
        <v>4.74209746569374</v>
      </c>
      <c r="G56" s="52">
        <v>2.245164188880011</v>
      </c>
      <c r="H56" s="52">
        <v>6.702583884122615</v>
      </c>
      <c r="I56" s="52">
        <v>4.789225201907454</v>
      </c>
      <c r="J56" s="52">
        <v>9.4220946338605</v>
      </c>
      <c r="K56" s="52">
        <v>3.9092120713963174</v>
      </c>
    </row>
    <row r="57" spans="2:11" ht="11.25">
      <c r="B57" s="9" t="s">
        <v>177</v>
      </c>
      <c r="C57" s="24">
        <v>0.7941553606940488</v>
      </c>
      <c r="D57" s="24">
        <v>3.321118271625356</v>
      </c>
      <c r="E57" s="24">
        <v>2.7396640691706997</v>
      </c>
      <c r="F57" s="24">
        <v>3.908345852459516</v>
      </c>
      <c r="G57" s="24">
        <v>2.123870697498309</v>
      </c>
      <c r="H57" s="24">
        <v>5.479742835584167</v>
      </c>
      <c r="I57" s="24">
        <v>4.908335643053574</v>
      </c>
      <c r="J57" s="24">
        <v>8.140555592600451</v>
      </c>
      <c r="K57" s="24">
        <v>3.060592823743602</v>
      </c>
    </row>
    <row r="58" spans="2:11" ht="11.25">
      <c r="B58" s="9" t="s">
        <v>178</v>
      </c>
      <c r="C58" s="24">
        <v>0.5374888168115044</v>
      </c>
      <c r="D58" s="24">
        <v>1.227626071091703</v>
      </c>
      <c r="E58" s="24">
        <v>2.287238647823253</v>
      </c>
      <c r="F58" s="24">
        <v>2.850695473580478</v>
      </c>
      <c r="G58" s="24">
        <v>1.8299077927760532</v>
      </c>
      <c r="H58" s="24">
        <v>3.7766377954627783</v>
      </c>
      <c r="I58" s="24">
        <v>2.807770617774774</v>
      </c>
      <c r="J58" s="24">
        <v>5.194964000685487</v>
      </c>
      <c r="K58" s="24">
        <v>2.1463750208431387</v>
      </c>
    </row>
    <row r="59" spans="2:11" ht="11.25">
      <c r="B59" s="9" t="s">
        <v>179</v>
      </c>
      <c r="C59" s="24">
        <v>-0.10022376821904322</v>
      </c>
      <c r="D59" s="24">
        <v>0.09450494525959918</v>
      </c>
      <c r="E59" s="24">
        <v>2.445759317544449</v>
      </c>
      <c r="F59" s="24">
        <v>2.878335617550687</v>
      </c>
      <c r="G59" s="24">
        <v>1.8604523800524797</v>
      </c>
      <c r="H59" s="24">
        <v>1.910282922433093</v>
      </c>
      <c r="I59" s="24">
        <v>0.5116458549274894</v>
      </c>
      <c r="J59" s="24">
        <v>2.0308383096375504</v>
      </c>
      <c r="K59" s="24">
        <v>1.9088589065997974</v>
      </c>
    </row>
    <row r="60" spans="2:11" ht="11.25">
      <c r="B60" s="45" t="s">
        <v>208</v>
      </c>
      <c r="C60" s="52">
        <v>-3.082242243085087</v>
      </c>
      <c r="D60" s="52">
        <v>-0.7409297926980196</v>
      </c>
      <c r="E60" s="52">
        <v>2.9054906963983607</v>
      </c>
      <c r="F60" s="52">
        <v>3.503316891143826</v>
      </c>
      <c r="G60" s="52">
        <v>2.278900079278845</v>
      </c>
      <c r="H60" s="52">
        <v>0.7520107461823855</v>
      </c>
      <c r="I60" s="52">
        <v>0.2710232322709061</v>
      </c>
      <c r="J60" s="52">
        <v>0.7257135280396954</v>
      </c>
      <c r="K60" s="52">
        <v>1.9179826131809907</v>
      </c>
    </row>
    <row r="61" spans="2:11" ht="11.25">
      <c r="B61" s="5" t="s">
        <v>252</v>
      </c>
      <c r="C61" s="159">
        <v>5.62334886058391</v>
      </c>
      <c r="D61" s="159">
        <v>-1.6623864342411254</v>
      </c>
      <c r="E61" s="159">
        <v>3.106024639591265</v>
      </c>
      <c r="F61" s="159">
        <v>3.7704775863284024</v>
      </c>
      <c r="G61" s="159">
        <v>1.7148487057176753</v>
      </c>
      <c r="H61" s="159">
        <v>0.7520974687401205</v>
      </c>
      <c r="I61" s="159">
        <v>-1.8695782882233059</v>
      </c>
      <c r="J61" s="159">
        <v>0.961774192922138</v>
      </c>
      <c r="K61" s="159">
        <v>2.196927973093099</v>
      </c>
    </row>
    <row r="62" spans="2:11" ht="11.25">
      <c r="B62" s="5" t="s">
        <v>253</v>
      </c>
      <c r="C62" s="24">
        <v>8.543423396707261</v>
      </c>
      <c r="D62" s="24">
        <v>0.1896882402264266</v>
      </c>
      <c r="E62" s="24">
        <v>3.310480452496578</v>
      </c>
      <c r="F62" s="24">
        <v>4.2803437199133265</v>
      </c>
      <c r="G62" s="24">
        <v>1.4631490522515556</v>
      </c>
      <c r="H62" s="24">
        <v>2.5888481190916135</v>
      </c>
      <c r="I62" s="24">
        <v>0.11389213367969386</v>
      </c>
      <c r="J62" s="24">
        <v>2.2184490476900187</v>
      </c>
      <c r="K62" s="24">
        <v>2.978573140865537</v>
      </c>
    </row>
    <row r="63" spans="2:11" ht="11.25">
      <c r="B63" s="5" t="s">
        <v>254</v>
      </c>
      <c r="C63" s="24">
        <v>6.426541013897036</v>
      </c>
      <c r="D63" s="24">
        <v>1.0759692361049789</v>
      </c>
      <c r="E63" s="24">
        <v>3.1611253480509527</v>
      </c>
      <c r="F63" s="24">
        <v>4.156108369847167</v>
      </c>
      <c r="G63" s="24">
        <v>1.6040469591358075</v>
      </c>
      <c r="H63" s="24">
        <v>4.880515913203642</v>
      </c>
      <c r="I63" s="24">
        <v>2.051241219596678</v>
      </c>
      <c r="J63" s="24">
        <v>6.768515555619814</v>
      </c>
      <c r="K63" s="24">
        <v>3.0441819496496825</v>
      </c>
    </row>
    <row r="64" spans="2:11" ht="11.25">
      <c r="B64" s="25" t="s">
        <v>256</v>
      </c>
      <c r="C64" s="52">
        <v>8.361443982161987</v>
      </c>
      <c r="D64" s="52">
        <v>2.207901488713393</v>
      </c>
      <c r="E64" s="52">
        <v>2.752078527468149</v>
      </c>
      <c r="F64" s="52">
        <v>3.476294249107692</v>
      </c>
      <c r="G64" s="52">
        <v>1.5132826739886251</v>
      </c>
      <c r="H64" s="52">
        <v>5.828288022626582</v>
      </c>
      <c r="I64" s="52">
        <v>2.394254215811187</v>
      </c>
      <c r="J64" s="52">
        <v>7.239599564965737</v>
      </c>
      <c r="K64" s="52">
        <v>3.0136001213505015</v>
      </c>
    </row>
    <row r="65" spans="2:11" ht="11.25">
      <c r="B65" s="5" t="s">
        <v>258</v>
      </c>
      <c r="C65" s="159">
        <v>4.492378913800166</v>
      </c>
      <c r="D65" s="159">
        <v>3.688894858996128</v>
      </c>
      <c r="E65" s="159">
        <v>2.5836456208814473</v>
      </c>
      <c r="F65" s="159">
        <v>3.2079816019005225</v>
      </c>
      <c r="G65" s="159">
        <v>2.099047965980305</v>
      </c>
      <c r="H65" s="159">
        <v>6.057058077035937</v>
      </c>
      <c r="I65" s="159">
        <v>4.248574279104367</v>
      </c>
      <c r="J65" s="159">
        <v>5.841832155583004</v>
      </c>
      <c r="K65" s="159">
        <v>3.1017939516031268</v>
      </c>
    </row>
    <row r="66" spans="2:11" ht="11.25">
      <c r="B66" s="5" t="s">
        <v>265</v>
      </c>
      <c r="C66" s="24">
        <v>1.5631532687363725</v>
      </c>
      <c r="D66" s="24">
        <v>1.889588674384135</v>
      </c>
      <c r="E66" s="24">
        <v>1.7683083465179106</v>
      </c>
      <c r="F66" s="24">
        <v>2.3090449633356824</v>
      </c>
      <c r="G66" s="24">
        <v>2.203580682480877</v>
      </c>
      <c r="H66" s="24">
        <v>2.161564507222935</v>
      </c>
      <c r="I66" s="24">
        <v>2.5482546237238113</v>
      </c>
      <c r="J66" s="24">
        <v>3.2948126258378396</v>
      </c>
      <c r="K66" s="24">
        <v>1.8609517334202907</v>
      </c>
    </row>
    <row r="67" spans="2:12" ht="11.25">
      <c r="B67" s="5" t="s">
        <v>266</v>
      </c>
      <c r="C67" s="24">
        <v>2.36067500315551</v>
      </c>
      <c r="D67" s="24">
        <v>0.35048678847129366</v>
      </c>
      <c r="E67" s="24">
        <v>0.9998383651139031</v>
      </c>
      <c r="F67" s="24">
        <v>1.4544996360443596</v>
      </c>
      <c r="G67" s="24">
        <v>1.940885865072306</v>
      </c>
      <c r="H67" s="24">
        <v>-1.7194437276260688</v>
      </c>
      <c r="I67" s="24">
        <v>2.920628732268349</v>
      </c>
      <c r="J67" s="24">
        <v>0.9323221276079652</v>
      </c>
      <c r="K67" s="24">
        <v>0.877516631112174</v>
      </c>
      <c r="L67" s="24"/>
    </row>
    <row r="68" spans="2:12" ht="11.25">
      <c r="B68" s="25" t="s">
        <v>267</v>
      </c>
      <c r="C68" s="52">
        <v>2.082067501768714</v>
      </c>
      <c r="D68" s="52">
        <v>-0.9206492255768306</v>
      </c>
      <c r="E68" s="52">
        <v>0.36087208068475984</v>
      </c>
      <c r="F68" s="52">
        <v>1.322263091222653</v>
      </c>
      <c r="G68" s="52">
        <v>1.168211315961809</v>
      </c>
      <c r="H68" s="52">
        <v>-4.48368247720351</v>
      </c>
      <c r="I68" s="52">
        <v>-1.051482315905783</v>
      </c>
      <c r="J68" s="52">
        <v>-1.0471415647079096</v>
      </c>
      <c r="K68" s="52">
        <v>0.10416715649828046</v>
      </c>
      <c r="L68" s="24"/>
    </row>
    <row r="69" spans="2:12" ht="11.25">
      <c r="B69" s="5" t="s">
        <v>279</v>
      </c>
      <c r="C69" s="24">
        <v>1.9242390833543732</v>
      </c>
      <c r="D69" s="24">
        <v>-3.0275184160929336</v>
      </c>
      <c r="E69" s="24">
        <v>-0.5284004602566394</v>
      </c>
      <c r="F69" s="24">
        <v>0.2537859033526768</v>
      </c>
      <c r="G69" s="24">
        <v>0.5139090783482514</v>
      </c>
      <c r="H69" s="24">
        <v>-7.825759660721332</v>
      </c>
      <c r="I69" s="24">
        <v>-1.0121807945368655</v>
      </c>
      <c r="J69" s="24">
        <v>-2.512772953534159</v>
      </c>
      <c r="K69" s="24">
        <v>-1.1518225080994982</v>
      </c>
      <c r="L69" s="24"/>
    </row>
    <row r="70" spans="2:12" ht="11.25">
      <c r="B70" s="5" t="s">
        <v>282</v>
      </c>
      <c r="C70" s="24">
        <v>2.696374407204183</v>
      </c>
      <c r="D70" s="24">
        <v>-3.750013790594109</v>
      </c>
      <c r="E70" s="24">
        <v>-0.9667151594548784</v>
      </c>
      <c r="F70" s="24">
        <v>-0.6498334447217036</v>
      </c>
      <c r="G70" s="24">
        <v>0.048718028168059924</v>
      </c>
      <c r="H70" s="24">
        <v>-9.338630750171518</v>
      </c>
      <c r="I70" s="24">
        <v>1.0109117117523603</v>
      </c>
      <c r="J70" s="24">
        <v>-4.627628675958273</v>
      </c>
      <c r="K70" s="24">
        <v>-1.6864256113249376</v>
      </c>
      <c r="L70" s="24"/>
    </row>
    <row r="71" spans="2:12" ht="11.25">
      <c r="B71" s="5" t="s">
        <v>289</v>
      </c>
      <c r="C71" s="24">
        <v>2.1263551393477576</v>
      </c>
      <c r="D71" s="24">
        <v>-4.72112070858387</v>
      </c>
      <c r="E71" s="24">
        <v>-1.629922288652641</v>
      </c>
      <c r="F71" s="24">
        <v>-1.8006841703879117</v>
      </c>
      <c r="G71" s="24">
        <v>-0.41767884492911467</v>
      </c>
      <c r="H71" s="24">
        <v>-11.174068082522082</v>
      </c>
      <c r="I71" s="24">
        <v>0.11641325373523692</v>
      </c>
      <c r="J71" s="24">
        <v>-10.36083325861108</v>
      </c>
      <c r="K71" s="24">
        <v>-2.539006953235068</v>
      </c>
      <c r="L71" s="24"/>
    </row>
    <row r="72" ht="11.25">
      <c r="B72" s="53" t="s">
        <v>270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4"/>
  <sheetViews>
    <sheetView showGridLines="0" zoomScaleSheetLayoutView="100" zoomScalePageLayoutView="0" workbookViewId="0" topLeftCell="A1">
      <pane xSplit="2" ySplit="10" topLeftCell="C11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M45" sqref="M45"/>
    </sheetView>
  </sheetViews>
  <sheetFormatPr defaultColWidth="9.140625" defaultRowHeight="12.75"/>
  <cols>
    <col min="1" max="1" width="3.7109375" style="58" customWidth="1"/>
    <col min="2" max="2" width="8.8515625" style="58" customWidth="1"/>
    <col min="3" max="3" width="10.7109375" style="58" bestFit="1" customWidth="1"/>
    <col min="4" max="4" width="10.140625" style="58" bestFit="1" customWidth="1"/>
    <col min="5" max="5" width="9.28125" style="58" bestFit="1" customWidth="1"/>
    <col min="6" max="6" width="13.57421875" style="58" customWidth="1"/>
    <col min="7" max="7" width="1.7109375" style="58" customWidth="1"/>
    <col min="8" max="8" width="12.57421875" style="22" customWidth="1"/>
    <col min="9" max="9" width="8.8515625" style="22" customWidth="1"/>
    <col min="10" max="10" width="13.7109375" style="22" customWidth="1"/>
    <col min="11" max="11" width="1.7109375" style="58" customWidth="1"/>
    <col min="12" max="12" width="13.00390625" style="58" customWidth="1"/>
    <col min="13" max="13" width="10.140625" style="58" customWidth="1"/>
    <col min="14" max="14" width="9.140625" style="58" customWidth="1"/>
    <col min="15" max="17" width="9.140625" style="57" customWidth="1"/>
    <col min="18" max="16384" width="9.140625" style="58" customWidth="1"/>
  </cols>
  <sheetData>
    <row r="1" spans="2:17" s="73" customFormat="1" ht="12.75">
      <c r="B1" s="69" t="s">
        <v>182</v>
      </c>
      <c r="D1" s="75"/>
      <c r="E1" s="75"/>
      <c r="F1" s="75"/>
      <c r="M1" s="110" t="str">
        <f>'Tab 1'!K1</f>
        <v>Carta de Conjuntura | Dez-2015</v>
      </c>
      <c r="O1" s="206"/>
      <c r="P1" s="206"/>
      <c r="Q1" s="206"/>
    </row>
    <row r="2" spans="2:17" s="73" customFormat="1" ht="12.75">
      <c r="B2" s="74"/>
      <c r="D2" s="75"/>
      <c r="E2" s="75"/>
      <c r="F2" s="75"/>
      <c r="O2" s="206"/>
      <c r="P2" s="206"/>
      <c r="Q2" s="206"/>
    </row>
    <row r="3" spans="2:13" ht="11.25">
      <c r="B3" s="56" t="s">
        <v>159</v>
      </c>
      <c r="C3" s="57"/>
      <c r="D3" s="57"/>
      <c r="E3" s="57"/>
      <c r="F3" s="57"/>
      <c r="G3" s="57"/>
      <c r="H3" s="5"/>
      <c r="I3" s="5"/>
      <c r="J3" s="5"/>
      <c r="K3" s="57"/>
      <c r="L3" s="57"/>
      <c r="M3" s="57"/>
    </row>
    <row r="4" spans="2:13" ht="11.25">
      <c r="B4" s="59" t="s">
        <v>68</v>
      </c>
      <c r="C4" s="57"/>
      <c r="D4" s="57"/>
      <c r="E4" s="57"/>
      <c r="F4" s="57"/>
      <c r="G4" s="57"/>
      <c r="H4" s="5"/>
      <c r="I4" s="5"/>
      <c r="J4" s="5"/>
      <c r="K4" s="57"/>
      <c r="L4" s="57"/>
      <c r="M4" s="57"/>
    </row>
    <row r="5" spans="2:13" ht="11.25">
      <c r="B5" s="60" t="s">
        <v>103</v>
      </c>
      <c r="C5" s="57"/>
      <c r="D5" s="57"/>
      <c r="E5" s="57"/>
      <c r="F5" s="57"/>
      <c r="G5" s="57"/>
      <c r="H5" s="5"/>
      <c r="I5" s="5"/>
      <c r="J5" s="5"/>
      <c r="K5" s="57"/>
      <c r="L5" s="57"/>
      <c r="M5" s="57"/>
    </row>
    <row r="6" spans="2:13" ht="11.25">
      <c r="B6" s="60"/>
      <c r="C6" s="57"/>
      <c r="D6" s="57"/>
      <c r="E6" s="57"/>
      <c r="F6" s="57"/>
      <c r="G6" s="57"/>
      <c r="H6" s="5"/>
      <c r="I6" s="5"/>
      <c r="J6" s="5"/>
      <c r="K6" s="57"/>
      <c r="L6" s="57"/>
      <c r="M6" s="57"/>
    </row>
    <row r="7" spans="2:13" ht="11.25">
      <c r="B7" s="61"/>
      <c r="C7" s="88"/>
      <c r="D7" s="89"/>
      <c r="E7" s="89"/>
      <c r="F7" s="89"/>
      <c r="G7" s="88"/>
      <c r="H7" s="95"/>
      <c r="I7" s="95"/>
      <c r="J7" s="95"/>
      <c r="K7" s="88"/>
      <c r="L7" s="89"/>
      <c r="M7" s="89"/>
    </row>
    <row r="8" spans="2:13" s="57" customFormat="1" ht="11.25">
      <c r="B8" s="60"/>
      <c r="C8" s="272" t="s">
        <v>69</v>
      </c>
      <c r="D8" s="270" t="s">
        <v>70</v>
      </c>
      <c r="E8" s="270"/>
      <c r="F8" s="270"/>
      <c r="G8" s="62"/>
      <c r="H8" s="268" t="s">
        <v>71</v>
      </c>
      <c r="I8" s="268"/>
      <c r="J8" s="268"/>
      <c r="K8" s="62"/>
      <c r="L8" s="271" t="s">
        <v>65</v>
      </c>
      <c r="M8" s="271"/>
    </row>
    <row r="9" spans="2:13" s="57" customFormat="1" ht="22.5">
      <c r="B9" s="63" t="s">
        <v>1</v>
      </c>
      <c r="C9" s="272"/>
      <c r="D9" s="64" t="s">
        <v>72</v>
      </c>
      <c r="E9" s="64" t="s">
        <v>53</v>
      </c>
      <c r="F9" s="64" t="s">
        <v>32</v>
      </c>
      <c r="G9" s="64"/>
      <c r="H9" s="35" t="s">
        <v>73</v>
      </c>
      <c r="I9" s="35" t="s">
        <v>131</v>
      </c>
      <c r="J9" s="35" t="s">
        <v>130</v>
      </c>
      <c r="K9" s="64"/>
      <c r="L9" s="64" t="s">
        <v>54</v>
      </c>
      <c r="M9" s="64" t="s">
        <v>55</v>
      </c>
    </row>
    <row r="10" spans="2:13" s="62" customFormat="1" ht="29.25" customHeight="1" thickBot="1">
      <c r="B10" s="65"/>
      <c r="C10" s="65" t="s">
        <v>75</v>
      </c>
      <c r="D10" s="65" t="s">
        <v>76</v>
      </c>
      <c r="E10" s="65" t="s">
        <v>77</v>
      </c>
      <c r="F10" s="65" t="s">
        <v>78</v>
      </c>
      <c r="G10" s="65"/>
      <c r="H10" s="34" t="s">
        <v>79</v>
      </c>
      <c r="I10" s="34" t="s">
        <v>80</v>
      </c>
      <c r="J10" s="34" t="s">
        <v>81</v>
      </c>
      <c r="K10" s="65"/>
      <c r="L10" s="65" t="s">
        <v>82</v>
      </c>
      <c r="M10" s="65" t="s">
        <v>83</v>
      </c>
    </row>
    <row r="11" spans="2:24" ht="12" thickTop="1">
      <c r="B11" s="134">
        <v>1996</v>
      </c>
      <c r="C11" s="204">
        <v>0</v>
      </c>
      <c r="D11" s="97">
        <v>557896.461100001</v>
      </c>
      <c r="E11" s="97">
        <v>167887.56060000008</v>
      </c>
      <c r="F11" s="97">
        <v>725784.0217000011</v>
      </c>
      <c r="G11" s="68"/>
      <c r="H11" s="204">
        <v>0</v>
      </c>
      <c r="I11" s="204">
        <v>0</v>
      </c>
      <c r="J11" s="97">
        <v>150674.80721199999</v>
      </c>
      <c r="K11" s="97"/>
      <c r="L11" s="97">
        <v>159973.602</v>
      </c>
      <c r="M11" s="97">
        <v>-9298.79478800004</v>
      </c>
      <c r="N11" s="97"/>
      <c r="O11" s="207"/>
      <c r="Q11" s="66"/>
      <c r="R11" s="97"/>
      <c r="S11" s="97"/>
      <c r="T11" s="97"/>
      <c r="U11" s="97"/>
      <c r="V11" s="97"/>
      <c r="W11" s="97"/>
      <c r="X11" s="97"/>
    </row>
    <row r="12" spans="2:24" ht="11.25">
      <c r="B12" s="134">
        <v>1997</v>
      </c>
      <c r="C12" s="204">
        <v>0</v>
      </c>
      <c r="D12" s="97">
        <v>622871.845000001</v>
      </c>
      <c r="E12" s="97">
        <v>184962.98590000003</v>
      </c>
      <c r="F12" s="97">
        <v>807834.8309000011</v>
      </c>
      <c r="G12" s="68"/>
      <c r="H12" s="204">
        <v>0</v>
      </c>
      <c r="I12" s="204">
        <v>0</v>
      </c>
      <c r="J12" s="97">
        <v>172479.23285699988</v>
      </c>
      <c r="K12" s="97"/>
      <c r="L12" s="97">
        <v>182800.4431</v>
      </c>
      <c r="M12" s="97">
        <v>-10321.210243000121</v>
      </c>
      <c r="N12" s="97"/>
      <c r="O12" s="207"/>
      <c r="Q12" s="66"/>
      <c r="R12" s="97"/>
      <c r="S12" s="97"/>
      <c r="T12" s="97"/>
      <c r="U12" s="97"/>
      <c r="V12" s="97"/>
      <c r="W12" s="97"/>
      <c r="X12" s="97"/>
    </row>
    <row r="13" spans="2:24" ht="11.25">
      <c r="B13" s="134">
        <v>1998</v>
      </c>
      <c r="C13" s="204">
        <v>0</v>
      </c>
      <c r="D13" s="97">
        <v>644033.1353</v>
      </c>
      <c r="E13" s="97">
        <v>200062.61119999998</v>
      </c>
      <c r="F13" s="97">
        <v>844095.7464999999</v>
      </c>
      <c r="G13" s="68"/>
      <c r="H13" s="204">
        <v>0</v>
      </c>
      <c r="I13" s="204">
        <v>0</v>
      </c>
      <c r="J13" s="97">
        <v>185732.44721800013</v>
      </c>
      <c r="K13" s="97"/>
      <c r="L13" s="97">
        <v>186606.4530000001</v>
      </c>
      <c r="M13" s="97">
        <v>-874.0057819999583</v>
      </c>
      <c r="N13" s="97"/>
      <c r="O13" s="207"/>
      <c r="Q13" s="66"/>
      <c r="R13" s="97"/>
      <c r="S13" s="97"/>
      <c r="T13" s="97"/>
      <c r="U13" s="97"/>
      <c r="V13" s="97"/>
      <c r="W13" s="97"/>
      <c r="X13" s="97"/>
    </row>
    <row r="14" spans="2:24" ht="11.25">
      <c r="B14" s="134">
        <v>1999</v>
      </c>
      <c r="C14" s="204">
        <v>0</v>
      </c>
      <c r="D14" s="97">
        <v>704738.436699999</v>
      </c>
      <c r="E14" s="97">
        <v>213986.25939999998</v>
      </c>
      <c r="F14" s="97">
        <v>918724.696099999</v>
      </c>
      <c r="G14" s="68"/>
      <c r="H14" s="204">
        <v>0</v>
      </c>
      <c r="I14" s="204">
        <v>0</v>
      </c>
      <c r="J14" s="97">
        <v>193714.08134900004</v>
      </c>
      <c r="K14" s="97"/>
      <c r="L14" s="97">
        <v>185837.6167</v>
      </c>
      <c r="M14" s="97">
        <v>7876.46464900004</v>
      </c>
      <c r="N14" s="97"/>
      <c r="O14" s="207"/>
      <c r="Q14" s="66"/>
      <c r="R14" s="97"/>
      <c r="S14" s="97"/>
      <c r="T14" s="97"/>
      <c r="U14" s="97"/>
      <c r="V14" s="97"/>
      <c r="W14" s="97"/>
      <c r="X14" s="97"/>
    </row>
    <row r="15" spans="2:24" ht="11.25">
      <c r="B15" s="134">
        <v>2000</v>
      </c>
      <c r="C15" s="204">
        <v>0</v>
      </c>
      <c r="D15" s="97">
        <v>775853.6616999999</v>
      </c>
      <c r="E15" s="97">
        <v>223796.95729999998</v>
      </c>
      <c r="F15" s="97">
        <v>999650.619</v>
      </c>
      <c r="G15" s="68"/>
      <c r="H15" s="204">
        <v>0</v>
      </c>
      <c r="I15" s="204">
        <v>0</v>
      </c>
      <c r="J15" s="97">
        <v>229887.35576999988</v>
      </c>
      <c r="K15" s="97"/>
      <c r="L15" s="202">
        <v>220378.4507999999</v>
      </c>
      <c r="M15" s="202">
        <v>9508.904969999981</v>
      </c>
      <c r="N15" s="97"/>
      <c r="O15" s="207"/>
      <c r="Q15" s="66"/>
      <c r="R15" s="97"/>
      <c r="S15" s="97"/>
      <c r="T15" s="97"/>
      <c r="U15" s="97"/>
      <c r="V15" s="97"/>
      <c r="W15" s="97"/>
      <c r="X15" s="97"/>
    </row>
    <row r="16" spans="2:24" ht="11.25">
      <c r="B16" s="134">
        <v>2001</v>
      </c>
      <c r="C16" s="204">
        <v>0</v>
      </c>
      <c r="D16" s="97">
        <v>843887.6661</v>
      </c>
      <c r="E16" s="97">
        <v>252922.5257</v>
      </c>
      <c r="F16" s="97">
        <v>1096810.1918000001</v>
      </c>
      <c r="G16" s="68"/>
      <c r="H16" s="204">
        <v>0</v>
      </c>
      <c r="I16" s="204">
        <v>0</v>
      </c>
      <c r="J16" s="97">
        <v>248386.90810999993</v>
      </c>
      <c r="K16" s="97"/>
      <c r="L16" s="202">
        <v>242683.32530000003</v>
      </c>
      <c r="M16" s="202">
        <v>5703.582809999909</v>
      </c>
      <c r="N16" s="97"/>
      <c r="O16" s="207"/>
      <c r="Q16" s="66"/>
      <c r="R16" s="97"/>
      <c r="S16" s="97"/>
      <c r="T16" s="97"/>
      <c r="U16" s="97"/>
      <c r="V16" s="97"/>
      <c r="W16" s="97"/>
      <c r="X16" s="97"/>
    </row>
    <row r="17" spans="2:24" ht="11.25">
      <c r="B17" s="134">
        <v>2002</v>
      </c>
      <c r="C17" s="204">
        <v>0</v>
      </c>
      <c r="D17" s="97">
        <v>923575.525199999</v>
      </c>
      <c r="E17" s="97">
        <v>293364.6563</v>
      </c>
      <c r="F17" s="97">
        <v>1216940.181499999</v>
      </c>
      <c r="G17" s="68"/>
      <c r="H17" s="204">
        <v>0</v>
      </c>
      <c r="I17" s="204">
        <v>0</v>
      </c>
      <c r="J17" s="97">
        <v>261728.47895</v>
      </c>
      <c r="K17" s="97"/>
      <c r="L17" s="202">
        <v>267749.77189999993</v>
      </c>
      <c r="M17" s="202">
        <v>-6021.292949999957</v>
      </c>
      <c r="N17" s="97"/>
      <c r="O17" s="207"/>
      <c r="Q17" s="66"/>
      <c r="R17" s="97"/>
      <c r="S17" s="97"/>
      <c r="T17" s="97"/>
      <c r="U17" s="97"/>
      <c r="V17" s="97"/>
      <c r="W17" s="97"/>
      <c r="X17" s="97"/>
    </row>
    <row r="18" spans="2:24" ht="11.25">
      <c r="B18" s="134">
        <v>2003</v>
      </c>
      <c r="C18" s="204">
        <v>0</v>
      </c>
      <c r="D18" s="97">
        <v>1063141.642000001</v>
      </c>
      <c r="E18" s="97">
        <v>325414.2706</v>
      </c>
      <c r="F18" s="97">
        <v>1388555.9126000009</v>
      </c>
      <c r="G18" s="68"/>
      <c r="H18" s="204">
        <v>0</v>
      </c>
      <c r="I18" s="204">
        <v>0</v>
      </c>
      <c r="J18" s="97">
        <v>293390.9410999999</v>
      </c>
      <c r="K18" s="97"/>
      <c r="L18" s="202">
        <v>286738.302</v>
      </c>
      <c r="M18" s="202">
        <v>6652.63909999984</v>
      </c>
      <c r="N18" s="97"/>
      <c r="O18" s="207"/>
      <c r="Q18" s="66"/>
      <c r="R18" s="97"/>
      <c r="S18" s="97"/>
      <c r="T18" s="97"/>
      <c r="U18" s="97"/>
      <c r="V18" s="97"/>
      <c r="W18" s="97"/>
      <c r="X18" s="97"/>
    </row>
    <row r="19" spans="2:24" ht="11.25">
      <c r="B19" s="134">
        <v>2004</v>
      </c>
      <c r="C19" s="204">
        <v>0</v>
      </c>
      <c r="D19" s="97">
        <v>1179849.850000001</v>
      </c>
      <c r="E19" s="97">
        <v>358748.3637000001</v>
      </c>
      <c r="F19" s="97">
        <v>1538598.2137000011</v>
      </c>
      <c r="G19" s="66"/>
      <c r="H19" s="204">
        <v>0</v>
      </c>
      <c r="I19" s="204">
        <v>0</v>
      </c>
      <c r="J19" s="97">
        <v>353327.53459000005</v>
      </c>
      <c r="K19" s="97"/>
      <c r="L19" s="202">
        <v>340510.96660000004</v>
      </c>
      <c r="M19" s="202">
        <v>12816.567990000029</v>
      </c>
      <c r="N19" s="97"/>
      <c r="O19" s="207"/>
      <c r="Q19" s="66"/>
      <c r="R19" s="97"/>
      <c r="S19" s="97"/>
      <c r="T19" s="97"/>
      <c r="U19" s="97"/>
      <c r="V19" s="97"/>
      <c r="W19" s="97"/>
      <c r="X19" s="97"/>
    </row>
    <row r="20" spans="1:24" ht="11.25">
      <c r="A20" s="57"/>
      <c r="B20" s="134">
        <v>2005</v>
      </c>
      <c r="C20" s="204">
        <v>0</v>
      </c>
      <c r="D20" s="97">
        <v>1312672.028999999</v>
      </c>
      <c r="E20" s="97">
        <v>406612.7287000005</v>
      </c>
      <c r="F20" s="97">
        <v>1719284.7576999995</v>
      </c>
      <c r="G20" s="66"/>
      <c r="H20" s="204">
        <v>0</v>
      </c>
      <c r="I20" s="204">
        <v>0</v>
      </c>
      <c r="J20" s="97">
        <v>378686.12113999994</v>
      </c>
      <c r="K20" s="97"/>
      <c r="L20" s="202">
        <v>373876.947</v>
      </c>
      <c r="M20" s="202">
        <v>4809.174139999961</v>
      </c>
      <c r="N20" s="97"/>
      <c r="O20" s="207"/>
      <c r="Q20" s="66"/>
      <c r="R20" s="97"/>
      <c r="S20" s="97"/>
      <c r="T20" s="97"/>
      <c r="U20" s="97"/>
      <c r="V20" s="97"/>
      <c r="W20" s="97"/>
      <c r="X20" s="97"/>
    </row>
    <row r="21" spans="2:24" s="57" customFormat="1" ht="11.25">
      <c r="B21" s="112">
        <v>2006</v>
      </c>
      <c r="C21" s="204">
        <v>0</v>
      </c>
      <c r="D21" s="97">
        <v>1456420.4290000002</v>
      </c>
      <c r="E21" s="97">
        <v>453395.4876000008</v>
      </c>
      <c r="F21" s="97">
        <v>1909815.916600001</v>
      </c>
      <c r="G21" s="66"/>
      <c r="H21" s="204">
        <v>0</v>
      </c>
      <c r="I21" s="204">
        <v>0</v>
      </c>
      <c r="J21" s="97">
        <v>434819.8922500001</v>
      </c>
      <c r="K21" s="97"/>
      <c r="L21" s="202">
        <v>415941.0494</v>
      </c>
      <c r="M21" s="202">
        <v>18878.842850000052</v>
      </c>
      <c r="N21" s="97"/>
      <c r="O21" s="207"/>
      <c r="Q21" s="66"/>
      <c r="R21" s="97"/>
      <c r="S21" s="97"/>
      <c r="T21" s="97"/>
      <c r="U21" s="97"/>
      <c r="V21" s="97"/>
      <c r="W21" s="97"/>
      <c r="X21" s="97"/>
    </row>
    <row r="22" spans="2:24" s="57" customFormat="1" ht="11.25">
      <c r="B22" s="112">
        <v>2007</v>
      </c>
      <c r="C22" s="204">
        <v>0</v>
      </c>
      <c r="D22" s="97">
        <v>1628509.937</v>
      </c>
      <c r="E22" s="97">
        <v>509123.9867</v>
      </c>
      <c r="F22" s="97">
        <v>2137633.9237</v>
      </c>
      <c r="G22" s="66"/>
      <c r="H22" s="204">
        <v>0</v>
      </c>
      <c r="I22" s="204">
        <v>0</v>
      </c>
      <c r="J22" s="97">
        <v>543372.1246699988</v>
      </c>
      <c r="K22" s="97"/>
      <c r="L22" s="202">
        <v>491114.67499999894</v>
      </c>
      <c r="M22" s="202">
        <v>52257.44966999987</v>
      </c>
      <c r="N22" s="97"/>
      <c r="O22" s="207"/>
      <c r="Q22" s="66"/>
      <c r="R22" s="97"/>
      <c r="S22" s="97"/>
      <c r="T22" s="97"/>
      <c r="U22" s="97"/>
      <c r="V22" s="97"/>
      <c r="W22" s="97"/>
      <c r="X22" s="97"/>
    </row>
    <row r="23" spans="2:24" s="57" customFormat="1" ht="11.25">
      <c r="B23" s="112">
        <v>2008</v>
      </c>
      <c r="C23" s="204">
        <v>0</v>
      </c>
      <c r="D23" s="97">
        <v>1857401.349</v>
      </c>
      <c r="E23" s="97">
        <v>578632.9887</v>
      </c>
      <c r="F23" s="97">
        <v>2436034.3377</v>
      </c>
      <c r="G23" s="66"/>
      <c r="H23" s="204">
        <v>0</v>
      </c>
      <c r="I23" s="204">
        <v>0</v>
      </c>
      <c r="J23" s="97">
        <v>677435.0812</v>
      </c>
      <c r="K23" s="97"/>
      <c r="L23" s="202">
        <v>605663.0351999999</v>
      </c>
      <c r="M23" s="202">
        <v>71772.04600000006</v>
      </c>
      <c r="N23" s="97"/>
      <c r="O23" s="207"/>
      <c r="Q23" s="66"/>
      <c r="R23" s="97"/>
      <c r="S23" s="97"/>
      <c r="T23" s="97"/>
      <c r="U23" s="97"/>
      <c r="V23" s="97"/>
      <c r="W23" s="97"/>
      <c r="X23" s="97"/>
    </row>
    <row r="24" spans="2:24" s="57" customFormat="1" ht="11.25">
      <c r="B24" s="112">
        <v>2009</v>
      </c>
      <c r="C24" s="204">
        <v>0</v>
      </c>
      <c r="D24" s="97">
        <v>2063996.208000001</v>
      </c>
      <c r="E24" s="97">
        <v>646738.2756</v>
      </c>
      <c r="F24" s="97">
        <v>2710734.483600001</v>
      </c>
      <c r="G24" s="66"/>
      <c r="H24" s="204">
        <v>0</v>
      </c>
      <c r="I24" s="204">
        <v>0</v>
      </c>
      <c r="J24" s="97">
        <v>630879.0378699987</v>
      </c>
      <c r="K24" s="97"/>
      <c r="L24" s="202">
        <v>639190.531299999</v>
      </c>
      <c r="M24" s="202">
        <v>-8311.4934300003</v>
      </c>
      <c r="N24" s="97"/>
      <c r="O24" s="207"/>
      <c r="Q24" s="66"/>
      <c r="R24" s="97"/>
      <c r="S24" s="97"/>
      <c r="T24" s="97"/>
      <c r="U24" s="97"/>
      <c r="V24" s="97"/>
      <c r="W24" s="97"/>
      <c r="X24" s="97"/>
    </row>
    <row r="25" spans="2:24" s="57" customFormat="1" ht="11.25">
      <c r="B25" s="112">
        <v>2010</v>
      </c>
      <c r="C25" s="97">
        <v>3827026.1068387306</v>
      </c>
      <c r="D25" s="97">
        <v>2341155</v>
      </c>
      <c r="E25" s="97">
        <v>738966</v>
      </c>
      <c r="F25" s="97">
        <v>3080121</v>
      </c>
      <c r="G25" s="66"/>
      <c r="H25" s="97">
        <v>746905.1068387306</v>
      </c>
      <c r="I25" s="97">
        <v>100260.89316126902</v>
      </c>
      <c r="J25" s="97">
        <v>847165.9999999997</v>
      </c>
      <c r="K25" s="97"/>
      <c r="L25" s="202">
        <v>800353</v>
      </c>
      <c r="M25" s="202">
        <v>46812.999999999694</v>
      </c>
      <c r="N25" s="97"/>
      <c r="O25" s="207"/>
      <c r="P25" s="96"/>
      <c r="Q25" s="66"/>
      <c r="R25" s="97"/>
      <c r="S25" s="97"/>
      <c r="T25" s="97"/>
      <c r="U25" s="97"/>
      <c r="V25" s="97"/>
      <c r="W25" s="97"/>
      <c r="X25" s="97"/>
    </row>
    <row r="26" spans="2:24" s="57" customFormat="1" ht="11.25">
      <c r="B26" s="112">
        <v>2011</v>
      </c>
      <c r="C26" s="97">
        <v>4305224.881065712</v>
      </c>
      <c r="D26" s="97">
        <v>2637009</v>
      </c>
      <c r="E26" s="97">
        <v>817367.9999999991</v>
      </c>
      <c r="F26" s="97">
        <v>3454376.999999999</v>
      </c>
      <c r="G26" s="66"/>
      <c r="H26" s="97">
        <v>850847.8810657127</v>
      </c>
      <c r="I26" s="97">
        <v>103211.11893428757</v>
      </c>
      <c r="J26" s="97">
        <v>954059.0000000002</v>
      </c>
      <c r="K26" s="97"/>
      <c r="L26" s="202">
        <v>902885</v>
      </c>
      <c r="M26" s="202">
        <v>51174.00000000024</v>
      </c>
      <c r="N26" s="97"/>
      <c r="O26" s="207"/>
      <c r="P26" s="96"/>
      <c r="Q26" s="66"/>
      <c r="R26" s="97"/>
      <c r="S26" s="97"/>
      <c r="T26" s="97"/>
      <c r="U26" s="97"/>
      <c r="V26" s="97"/>
      <c r="W26" s="97"/>
      <c r="X26" s="97"/>
    </row>
    <row r="27" spans="2:24" s="57" customFormat="1" ht="11.25">
      <c r="B27" s="112">
        <v>2012</v>
      </c>
      <c r="C27" s="97">
        <v>4654336.340006069</v>
      </c>
      <c r="D27" s="97">
        <v>2908410.218</v>
      </c>
      <c r="E27" s="97">
        <v>909613</v>
      </c>
      <c r="F27" s="97">
        <v>3818023.218</v>
      </c>
      <c r="G27" s="97"/>
      <c r="H27" s="97">
        <v>836313.1220060692</v>
      </c>
      <c r="I27" s="97">
        <v>122490.6394939298</v>
      </c>
      <c r="J27" s="97">
        <v>958803.761499999</v>
      </c>
      <c r="K27" s="97"/>
      <c r="L27" s="202">
        <v>952523.9999999988</v>
      </c>
      <c r="M27" s="202">
        <v>6279.761500000186</v>
      </c>
      <c r="N27" s="97"/>
      <c r="O27" s="207"/>
      <c r="P27" s="96"/>
      <c r="Q27" s="66"/>
      <c r="R27" s="97"/>
      <c r="S27" s="97"/>
      <c r="T27" s="97"/>
      <c r="U27" s="97"/>
      <c r="V27" s="97"/>
      <c r="W27" s="97"/>
      <c r="X27" s="97"/>
    </row>
    <row r="28" spans="2:24" s="57" customFormat="1" ht="11.25">
      <c r="B28" s="112">
        <v>2013</v>
      </c>
      <c r="C28" s="97">
        <v>5086339.309623156</v>
      </c>
      <c r="D28" s="97">
        <v>3200737</v>
      </c>
      <c r="E28" s="97">
        <v>1010354</v>
      </c>
      <c r="F28" s="97">
        <v>4211091</v>
      </c>
      <c r="G28" s="97"/>
      <c r="H28" s="97">
        <v>875248.3096231567</v>
      </c>
      <c r="I28" s="97">
        <v>191740.69037684333</v>
      </c>
      <c r="J28" s="97">
        <v>1066989</v>
      </c>
      <c r="K28" s="97"/>
      <c r="L28" s="202">
        <v>1059028</v>
      </c>
      <c r="M28" s="202">
        <v>7960.999999999971</v>
      </c>
      <c r="N28" s="97"/>
      <c r="O28" s="207"/>
      <c r="P28" s="96"/>
      <c r="Q28" s="66"/>
      <c r="R28" s="97"/>
      <c r="S28" s="97"/>
      <c r="T28" s="97"/>
      <c r="U28" s="97"/>
      <c r="V28" s="97"/>
      <c r="W28" s="97"/>
      <c r="X28" s="97"/>
    </row>
    <row r="29" spans="2:24" s="57" customFormat="1" ht="12" thickBot="1">
      <c r="B29" s="135">
        <v>2014</v>
      </c>
      <c r="C29" s="136">
        <v>5438515.285275362</v>
      </c>
      <c r="D29" s="136">
        <v>3449806.8893563007</v>
      </c>
      <c r="E29" s="136">
        <v>1114901.139</v>
      </c>
      <c r="F29" s="136">
        <v>4564708.028356301</v>
      </c>
      <c r="G29" s="136"/>
      <c r="H29" s="136">
        <v>873807.2569190611</v>
      </c>
      <c r="I29" s="136">
        <v>234957.99077399634</v>
      </c>
      <c r="J29" s="136">
        <v>1108765.2476930574</v>
      </c>
      <c r="K29" s="136"/>
      <c r="L29" s="136">
        <v>1090115.5511807571</v>
      </c>
      <c r="M29" s="136">
        <v>18649.696512300194</v>
      </c>
      <c r="N29" s="97"/>
      <c r="O29" s="207"/>
      <c r="P29" s="96"/>
      <c r="Q29" s="66"/>
      <c r="R29" s="97"/>
      <c r="S29" s="97"/>
      <c r="T29" s="97"/>
      <c r="U29" s="97"/>
      <c r="V29" s="97"/>
      <c r="W29" s="97"/>
      <c r="X29" s="97"/>
    </row>
    <row r="30" spans="2:20" s="57" customFormat="1" ht="12" thickTop="1">
      <c r="B30" s="9" t="s">
        <v>192</v>
      </c>
      <c r="C30" s="204">
        <v>0</v>
      </c>
      <c r="D30" s="97">
        <v>176025.225984486</v>
      </c>
      <c r="E30" s="97">
        <v>49216.4456330646</v>
      </c>
      <c r="F30" s="97">
        <v>225304.2397405463</v>
      </c>
      <c r="G30" s="97"/>
      <c r="H30" s="204">
        <v>0</v>
      </c>
      <c r="I30" s="204">
        <v>0</v>
      </c>
      <c r="J30" s="97">
        <v>56453.74451175193</v>
      </c>
      <c r="K30" s="97"/>
      <c r="L30" s="97">
        <v>56886.92262122</v>
      </c>
      <c r="M30" s="97">
        <v>-496.53574312817</v>
      </c>
      <c r="O30" s="207"/>
      <c r="P30" s="210"/>
      <c r="Q30" s="210"/>
      <c r="R30" s="203"/>
      <c r="S30" s="203"/>
      <c r="T30" s="96"/>
    </row>
    <row r="31" spans="2:20" s="57" customFormat="1" ht="11.25">
      <c r="B31" s="9" t="s">
        <v>193</v>
      </c>
      <c r="C31" s="204">
        <v>0</v>
      </c>
      <c r="D31" s="97">
        <v>189995.882576545</v>
      </c>
      <c r="E31" s="97">
        <v>52695.3683126095</v>
      </c>
      <c r="F31" s="97">
        <v>242757.32847739023</v>
      </c>
      <c r="G31" s="97"/>
      <c r="H31" s="204">
        <v>0</v>
      </c>
      <c r="I31" s="204">
        <v>0</v>
      </c>
      <c r="J31" s="97">
        <v>55756.126407902935</v>
      </c>
      <c r="K31" s="97"/>
      <c r="L31" s="97">
        <v>53911.0787355715</v>
      </c>
      <c r="M31" s="97">
        <v>930.543345976286</v>
      </c>
      <c r="O31" s="207"/>
      <c r="P31" s="210"/>
      <c r="Q31" s="210"/>
      <c r="R31" s="203"/>
      <c r="S31" s="203"/>
      <c r="T31" s="96"/>
    </row>
    <row r="32" spans="2:20" s="57" customFormat="1" ht="11.25">
      <c r="B32" s="9" t="s">
        <v>194</v>
      </c>
      <c r="C32" s="204">
        <v>0</v>
      </c>
      <c r="D32" s="97">
        <v>200011.591048498</v>
      </c>
      <c r="E32" s="97">
        <v>54588.3518381699</v>
      </c>
      <c r="F32" s="97">
        <v>254641.5851817143</v>
      </c>
      <c r="G32" s="97"/>
      <c r="H32" s="204">
        <v>0</v>
      </c>
      <c r="I32" s="204">
        <v>0</v>
      </c>
      <c r="J32" s="97">
        <v>61751.50428294345</v>
      </c>
      <c r="K32" s="97"/>
      <c r="L32" s="97">
        <v>53878.5749516768</v>
      </c>
      <c r="M32" s="97">
        <v>6805.08091238535</v>
      </c>
      <c r="O32" s="207"/>
      <c r="P32" s="210"/>
      <c r="Q32" s="210"/>
      <c r="R32" s="203"/>
      <c r="S32" s="203"/>
      <c r="T32" s="96"/>
    </row>
    <row r="33" spans="2:20" s="57" customFormat="1" ht="11.25">
      <c r="B33" s="45" t="s">
        <v>195</v>
      </c>
      <c r="C33" s="205">
        <v>0</v>
      </c>
      <c r="D33" s="137">
        <v>208493.248513578</v>
      </c>
      <c r="E33" s="137">
        <v>68543.584410491</v>
      </c>
      <c r="F33" s="137">
        <v>276947.4656003492</v>
      </c>
      <c r="G33" s="137"/>
      <c r="H33" s="205">
        <v>0</v>
      </c>
      <c r="I33" s="205">
        <v>0</v>
      </c>
      <c r="J33" s="137">
        <v>55925.980567401566</v>
      </c>
      <c r="K33" s="137"/>
      <c r="L33" s="137">
        <v>54811.0882832958</v>
      </c>
      <c r="M33" s="137">
        <v>-60.9487924071873</v>
      </c>
      <c r="N33" s="96"/>
      <c r="O33" s="207"/>
      <c r="P33" s="210"/>
      <c r="Q33" s="210"/>
      <c r="R33" s="203"/>
      <c r="S33" s="203"/>
      <c r="T33" s="96"/>
    </row>
    <row r="34" spans="2:20" s="57" customFormat="1" ht="11.25">
      <c r="B34" s="9" t="s">
        <v>196</v>
      </c>
      <c r="C34" s="204">
        <v>0</v>
      </c>
      <c r="D34" s="97">
        <v>203369.318538865</v>
      </c>
      <c r="E34" s="97">
        <v>55189.8892394055</v>
      </c>
      <c r="F34" s="97">
        <v>258214.6370194046</v>
      </c>
      <c r="G34" s="97"/>
      <c r="H34" s="204">
        <v>0</v>
      </c>
      <c r="I34" s="204">
        <v>0</v>
      </c>
      <c r="J34" s="97">
        <v>62937.30568911249</v>
      </c>
      <c r="K34" s="97"/>
      <c r="L34" s="97">
        <v>61689.2343013968</v>
      </c>
      <c r="M34" s="97">
        <v>1546.52832296042</v>
      </c>
      <c r="O34" s="207"/>
      <c r="P34" s="210"/>
      <c r="Q34" s="210"/>
      <c r="R34" s="203"/>
      <c r="S34" s="203"/>
      <c r="T34" s="96"/>
    </row>
    <row r="35" spans="2:20" s="57" customFormat="1" ht="11.25">
      <c r="B35" s="9" t="s">
        <v>197</v>
      </c>
      <c r="C35" s="204">
        <v>0</v>
      </c>
      <c r="D35" s="97">
        <v>210283.803579309</v>
      </c>
      <c r="E35" s="97">
        <v>58687.2442803813</v>
      </c>
      <c r="F35" s="97">
        <v>268600.11018913146</v>
      </c>
      <c r="G35" s="97"/>
      <c r="H35" s="204">
        <v>0</v>
      </c>
      <c r="I35" s="204">
        <v>0</v>
      </c>
      <c r="J35" s="97">
        <v>63111.71284839831</v>
      </c>
      <c r="K35" s="97"/>
      <c r="L35" s="97">
        <v>62066.8862819212</v>
      </c>
      <c r="M35" s="97">
        <v>425.905128155486</v>
      </c>
      <c r="O35" s="207"/>
      <c r="P35" s="210"/>
      <c r="Q35" s="210"/>
      <c r="R35" s="203"/>
      <c r="S35" s="203"/>
      <c r="T35" s="96"/>
    </row>
    <row r="36" spans="2:20" s="57" customFormat="1" ht="11.25">
      <c r="B36" s="9" t="s">
        <v>198</v>
      </c>
      <c r="C36" s="204">
        <v>0</v>
      </c>
      <c r="D36" s="97">
        <v>211485.554711605</v>
      </c>
      <c r="E36" s="97">
        <v>59987.8346993162</v>
      </c>
      <c r="F36" s="97">
        <v>271190.1351142344</v>
      </c>
      <c r="G36" s="97"/>
      <c r="H36" s="204">
        <v>0</v>
      </c>
      <c r="I36" s="204">
        <v>0</v>
      </c>
      <c r="J36" s="97">
        <v>67503.12009184386</v>
      </c>
      <c r="K36" s="97"/>
      <c r="L36" s="97">
        <v>60427.3887483457</v>
      </c>
      <c r="M36" s="97">
        <v>6445.23028447551</v>
      </c>
      <c r="O36" s="207"/>
      <c r="P36" s="210"/>
      <c r="Q36" s="210"/>
      <c r="R36" s="203"/>
      <c r="S36" s="203"/>
      <c r="T36" s="96"/>
    </row>
    <row r="37" spans="2:20" s="57" customFormat="1" ht="11.25">
      <c r="B37" s="45" t="s">
        <v>199</v>
      </c>
      <c r="C37" s="205">
        <v>0</v>
      </c>
      <c r="D37" s="137">
        <v>218362.001373162</v>
      </c>
      <c r="E37" s="137">
        <v>80645.4936010961</v>
      </c>
      <c r="F37" s="137">
        <v>298805.3094772295</v>
      </c>
      <c r="G37" s="137"/>
      <c r="H37" s="205">
        <v>0</v>
      </c>
      <c r="I37" s="205">
        <v>0</v>
      </c>
      <c r="J37" s="137">
        <v>54834.769480645264</v>
      </c>
      <c r="K37" s="137"/>
      <c r="L37" s="137">
        <v>58153.4708699242</v>
      </c>
      <c r="M37" s="137">
        <v>-4157.59235548937</v>
      </c>
      <c r="O37" s="207"/>
      <c r="P37" s="210"/>
      <c r="Q37" s="210"/>
      <c r="R37" s="203"/>
      <c r="S37" s="203"/>
      <c r="T37" s="96"/>
    </row>
    <row r="38" spans="2:20" s="57" customFormat="1" ht="11.25">
      <c r="B38" s="9" t="s">
        <v>200</v>
      </c>
      <c r="C38" s="204">
        <v>0</v>
      </c>
      <c r="D38" s="97">
        <v>215912.928366075</v>
      </c>
      <c r="E38" s="97">
        <v>65697.1282532907</v>
      </c>
      <c r="F38" s="97">
        <v>281521.9881616349</v>
      </c>
      <c r="G38" s="97"/>
      <c r="H38" s="204">
        <v>0</v>
      </c>
      <c r="I38" s="204">
        <v>0</v>
      </c>
      <c r="J38" s="97">
        <v>64467.811399991784</v>
      </c>
      <c r="K38" s="97"/>
      <c r="L38" s="97">
        <v>62805.927262864</v>
      </c>
      <c r="M38" s="97">
        <v>1804.06380274684</v>
      </c>
      <c r="O38" s="207"/>
      <c r="P38" s="210"/>
      <c r="Q38" s="210"/>
      <c r="R38" s="203"/>
      <c r="S38" s="203"/>
      <c r="T38" s="96"/>
    </row>
    <row r="39" spans="2:20" s="57" customFormat="1" ht="11.25">
      <c r="B39" s="9" t="s">
        <v>201</v>
      </c>
      <c r="C39" s="204">
        <v>0</v>
      </c>
      <c r="D39" s="97">
        <v>225796.030473868</v>
      </c>
      <c r="E39" s="97">
        <v>71518.7447065863</v>
      </c>
      <c r="F39" s="97">
        <v>297433.0728781916</v>
      </c>
      <c r="G39" s="97"/>
      <c r="H39" s="204">
        <v>0</v>
      </c>
      <c r="I39" s="204">
        <v>0</v>
      </c>
      <c r="J39" s="97">
        <v>74177.00089896428</v>
      </c>
      <c r="K39" s="97"/>
      <c r="L39" s="97">
        <v>65569.3858844723</v>
      </c>
      <c r="M39" s="97">
        <v>7826.44131153445</v>
      </c>
      <c r="O39" s="207"/>
      <c r="P39" s="210"/>
      <c r="Q39" s="210"/>
      <c r="R39" s="203"/>
      <c r="S39" s="203"/>
      <c r="T39" s="96"/>
    </row>
    <row r="40" spans="2:20" s="57" customFormat="1" ht="11.25">
      <c r="B40" s="9" t="s">
        <v>202</v>
      </c>
      <c r="C40" s="204">
        <v>0</v>
      </c>
      <c r="D40" s="97">
        <v>233655.442196492</v>
      </c>
      <c r="E40" s="97">
        <v>68750.9509018476</v>
      </c>
      <c r="F40" s="97">
        <v>302671.4011675115</v>
      </c>
      <c r="G40" s="97"/>
      <c r="H40" s="204">
        <v>0</v>
      </c>
      <c r="I40" s="204">
        <v>0</v>
      </c>
      <c r="J40" s="97">
        <v>68384.12369886629</v>
      </c>
      <c r="K40" s="97"/>
      <c r="L40" s="97">
        <v>67911.9406937219</v>
      </c>
      <c r="M40" s="97">
        <v>-235.372969780117</v>
      </c>
      <c r="O40" s="207"/>
      <c r="P40" s="210"/>
      <c r="Q40" s="210"/>
      <c r="R40" s="203"/>
      <c r="S40" s="203"/>
      <c r="T40" s="96"/>
    </row>
    <row r="41" spans="2:20" s="57" customFormat="1" ht="11.25">
      <c r="B41" s="45" t="s">
        <v>203</v>
      </c>
      <c r="C41" s="205">
        <v>0</v>
      </c>
      <c r="D41" s="137">
        <v>246171.610857631</v>
      </c>
      <c r="E41" s="137">
        <v>88956.9043953344</v>
      </c>
      <c r="F41" s="137">
        <v>335313.719292661</v>
      </c>
      <c r="G41" s="137"/>
      <c r="H41" s="205">
        <v>0</v>
      </c>
      <c r="I41" s="205">
        <v>0</v>
      </c>
      <c r="J41" s="137">
        <v>54699.5429521776</v>
      </c>
      <c r="K41" s="137"/>
      <c r="L41" s="137">
        <v>70596.4837315658</v>
      </c>
      <c r="M41" s="137">
        <v>-16499.1982093818</v>
      </c>
      <c r="O41" s="207"/>
      <c r="P41" s="210"/>
      <c r="Q41" s="210"/>
      <c r="R41" s="203"/>
      <c r="S41" s="203"/>
      <c r="T41" s="96"/>
    </row>
    <row r="42" spans="2:20" s="57" customFormat="1" ht="11.25">
      <c r="B42" s="9" t="s">
        <v>204</v>
      </c>
      <c r="C42" s="204">
        <v>0</v>
      </c>
      <c r="D42" s="97">
        <v>257432.133678787</v>
      </c>
      <c r="E42" s="97">
        <v>70185.411445756</v>
      </c>
      <c r="F42" s="97">
        <v>327390.5864578165</v>
      </c>
      <c r="G42" s="97"/>
      <c r="H42" s="204">
        <v>0</v>
      </c>
      <c r="I42" s="204">
        <v>0</v>
      </c>
      <c r="J42" s="97">
        <v>64406.63776907221</v>
      </c>
      <c r="K42" s="97"/>
      <c r="L42" s="97">
        <v>70261.6629726133</v>
      </c>
      <c r="M42" s="97">
        <v>-5652.17842697675</v>
      </c>
      <c r="O42" s="207"/>
      <c r="P42" s="210"/>
      <c r="Q42" s="210"/>
      <c r="R42" s="203"/>
      <c r="S42" s="203"/>
      <c r="T42" s="96"/>
    </row>
    <row r="43" spans="2:20" s="57" customFormat="1" ht="11.25">
      <c r="B43" s="9" t="s">
        <v>205</v>
      </c>
      <c r="C43" s="204">
        <v>0</v>
      </c>
      <c r="D43" s="97">
        <v>260277.120087347</v>
      </c>
      <c r="E43" s="97">
        <v>78571.750733539</v>
      </c>
      <c r="F43" s="97">
        <v>338468.0633946297</v>
      </c>
      <c r="G43" s="97"/>
      <c r="H43" s="204">
        <v>0</v>
      </c>
      <c r="I43" s="204">
        <v>0</v>
      </c>
      <c r="J43" s="97">
        <v>71509.89962469017</v>
      </c>
      <c r="K43" s="97"/>
      <c r="L43" s="97">
        <v>68695.7694352146</v>
      </c>
      <c r="M43" s="97">
        <v>1755.03981347945</v>
      </c>
      <c r="O43" s="207"/>
      <c r="P43" s="210"/>
      <c r="Q43" s="210"/>
      <c r="R43" s="203"/>
      <c r="S43" s="203"/>
      <c r="T43" s="96"/>
    </row>
    <row r="44" spans="2:20" s="57" customFormat="1" ht="11.25">
      <c r="B44" s="9" t="s">
        <v>206</v>
      </c>
      <c r="C44" s="204">
        <v>0</v>
      </c>
      <c r="D44" s="97">
        <v>267444.743584977</v>
      </c>
      <c r="E44" s="97">
        <v>82553.1503849539</v>
      </c>
      <c r="F44" s="97">
        <v>349534.31548763206</v>
      </c>
      <c r="G44" s="97"/>
      <c r="H44" s="204">
        <v>0</v>
      </c>
      <c r="I44" s="204">
        <v>0</v>
      </c>
      <c r="J44" s="97">
        <v>78369.63002356443</v>
      </c>
      <c r="K44" s="97"/>
      <c r="L44" s="97">
        <v>71784.8708278646</v>
      </c>
      <c r="M44" s="97">
        <v>5204.04024891961</v>
      </c>
      <c r="O44" s="207"/>
      <c r="P44" s="210"/>
      <c r="Q44" s="210"/>
      <c r="R44" s="203"/>
      <c r="S44" s="203"/>
      <c r="T44" s="96"/>
    </row>
    <row r="45" spans="2:20" s="57" customFormat="1" ht="11.25">
      <c r="B45" s="45" t="s">
        <v>207</v>
      </c>
      <c r="C45" s="205">
        <v>0</v>
      </c>
      <c r="D45" s="137">
        <v>277306.419676309</v>
      </c>
      <c r="E45" s="137">
        <v>96431.3048516102</v>
      </c>
      <c r="F45" s="137">
        <v>373162.9472599227</v>
      </c>
      <c r="G45" s="137"/>
      <c r="H45" s="205">
        <v>0</v>
      </c>
      <c r="I45" s="205">
        <v>0</v>
      </c>
      <c r="J45" s="137">
        <v>79104.77368267304</v>
      </c>
      <c r="K45" s="137"/>
      <c r="L45" s="137">
        <v>74519.2224252765</v>
      </c>
      <c r="M45" s="137">
        <v>3021.11785763392</v>
      </c>
      <c r="O45" s="207"/>
      <c r="P45" s="210"/>
      <c r="Q45" s="210"/>
      <c r="R45" s="203"/>
      <c r="S45" s="203"/>
      <c r="T45" s="96"/>
    </row>
    <row r="46" spans="2:20" s="57" customFormat="1" ht="11.25">
      <c r="B46" s="9" t="s">
        <v>172</v>
      </c>
      <c r="C46" s="204">
        <v>0</v>
      </c>
      <c r="D46" s="97">
        <v>274159.486221854</v>
      </c>
      <c r="E46" s="97">
        <v>76587.9803619825</v>
      </c>
      <c r="F46" s="97">
        <v>350388.9513310673</v>
      </c>
      <c r="G46" s="97"/>
      <c r="H46" s="204">
        <v>0</v>
      </c>
      <c r="I46" s="204">
        <v>0</v>
      </c>
      <c r="J46" s="97">
        <v>81800.30721737171</v>
      </c>
      <c r="K46" s="97"/>
      <c r="L46" s="97">
        <v>76797.4367038964</v>
      </c>
      <c r="M46" s="97">
        <v>5596.03652130689</v>
      </c>
      <c r="O46" s="207"/>
      <c r="P46" s="210"/>
      <c r="Q46" s="210"/>
      <c r="R46" s="203"/>
      <c r="S46" s="203"/>
      <c r="T46" s="96"/>
    </row>
    <row r="47" spans="2:20" ht="11.25">
      <c r="B47" s="9" t="s">
        <v>173</v>
      </c>
      <c r="C47" s="204">
        <v>0</v>
      </c>
      <c r="D47" s="97">
        <v>284833.457873184</v>
      </c>
      <c r="E47" s="97">
        <v>84759.8274137023</v>
      </c>
      <c r="F47" s="97">
        <v>369211.78734696505</v>
      </c>
      <c r="G47" s="97"/>
      <c r="H47" s="204">
        <v>0</v>
      </c>
      <c r="I47" s="204">
        <v>0</v>
      </c>
      <c r="J47" s="97">
        <v>93526.30397850064</v>
      </c>
      <c r="K47" s="97"/>
      <c r="L47" s="97">
        <v>83337.2998098781</v>
      </c>
      <c r="M47" s="97">
        <v>9433.30327992077</v>
      </c>
      <c r="O47" s="207"/>
      <c r="P47" s="210"/>
      <c r="Q47" s="210"/>
      <c r="R47" s="203"/>
      <c r="S47" s="203"/>
      <c r="T47" s="96"/>
    </row>
    <row r="48" spans="2:20" ht="11.25">
      <c r="B48" s="9" t="s">
        <v>174</v>
      </c>
      <c r="C48" s="204">
        <v>0</v>
      </c>
      <c r="D48" s="97">
        <v>301880.687000036</v>
      </c>
      <c r="E48" s="97">
        <v>90361.5225048077</v>
      </c>
      <c r="F48" s="97">
        <v>391853.3597279587</v>
      </c>
      <c r="G48" s="97"/>
      <c r="H48" s="204">
        <v>0</v>
      </c>
      <c r="I48" s="204">
        <v>0</v>
      </c>
      <c r="J48" s="97">
        <v>93075.16068924655</v>
      </c>
      <c r="K48" s="97"/>
      <c r="L48" s="97">
        <v>90684.394326577</v>
      </c>
      <c r="M48" s="97">
        <v>1330.15043735471</v>
      </c>
      <c r="O48" s="207"/>
      <c r="P48" s="210"/>
      <c r="Q48" s="210"/>
      <c r="R48" s="203"/>
      <c r="S48" s="203"/>
      <c r="T48" s="96"/>
    </row>
    <row r="49" spans="2:20" ht="11.25">
      <c r="B49" s="45" t="s">
        <v>175</v>
      </c>
      <c r="C49" s="205">
        <v>0</v>
      </c>
      <c r="D49" s="137">
        <v>317821.364105506</v>
      </c>
      <c r="E49" s="137">
        <v>109840.017950116</v>
      </c>
      <c r="F49" s="137">
        <v>427144.11529401003</v>
      </c>
      <c r="G49" s="137"/>
      <c r="H49" s="205">
        <v>0</v>
      </c>
      <c r="I49" s="205">
        <v>0</v>
      </c>
      <c r="J49" s="137">
        <v>84925.76270488113</v>
      </c>
      <c r="K49" s="137"/>
      <c r="L49" s="137">
        <v>88267.9471234905</v>
      </c>
      <c r="M49" s="137">
        <v>-4763.04421536309</v>
      </c>
      <c r="O49" s="207"/>
      <c r="P49" s="210"/>
      <c r="Q49" s="210"/>
      <c r="R49" s="203"/>
      <c r="S49" s="203"/>
      <c r="T49" s="96"/>
    </row>
    <row r="50" spans="2:20" ht="11.25">
      <c r="B50" s="9" t="s">
        <v>134</v>
      </c>
      <c r="C50" s="204">
        <v>0</v>
      </c>
      <c r="D50" s="97">
        <v>308544.161077881</v>
      </c>
      <c r="E50" s="97">
        <v>89562.2445608045</v>
      </c>
      <c r="F50" s="97">
        <v>397313.20481450425</v>
      </c>
      <c r="G50" s="97"/>
      <c r="H50" s="204">
        <v>0</v>
      </c>
      <c r="I50" s="204">
        <v>0</v>
      </c>
      <c r="J50" s="97">
        <v>86067.63488807892</v>
      </c>
      <c r="K50" s="97"/>
      <c r="L50" s="97">
        <v>85393.5978232327</v>
      </c>
      <c r="M50" s="97">
        <v>773.358286228162</v>
      </c>
      <c r="O50" s="207"/>
      <c r="P50" s="210"/>
      <c r="Q50" s="210"/>
      <c r="R50" s="203"/>
      <c r="S50" s="203"/>
      <c r="T50" s="96"/>
    </row>
    <row r="51" spans="2:20" ht="11.25">
      <c r="B51" s="9" t="s">
        <v>135</v>
      </c>
      <c r="C51" s="204">
        <v>0</v>
      </c>
      <c r="D51" s="97">
        <v>321751.919470456</v>
      </c>
      <c r="E51" s="97">
        <v>95934.7018175484</v>
      </c>
      <c r="F51" s="97">
        <v>416799.1751512258</v>
      </c>
      <c r="G51" s="97"/>
      <c r="H51" s="204">
        <v>0</v>
      </c>
      <c r="I51" s="204">
        <v>0</v>
      </c>
      <c r="J51" s="97">
        <v>101523.65848745499</v>
      </c>
      <c r="K51" s="97"/>
      <c r="L51" s="97">
        <v>92729.204031995</v>
      </c>
      <c r="M51" s="97">
        <v>7349.20104325202</v>
      </c>
      <c r="O51" s="207"/>
      <c r="P51" s="210"/>
      <c r="Q51" s="210"/>
      <c r="R51" s="203"/>
      <c r="S51" s="203"/>
      <c r="T51" s="96"/>
    </row>
    <row r="52" spans="2:20" ht="11.25">
      <c r="B52" s="9" t="s">
        <v>136</v>
      </c>
      <c r="C52" s="204">
        <v>0</v>
      </c>
      <c r="D52" s="97">
        <v>332896.027744097</v>
      </c>
      <c r="E52" s="97">
        <v>99485.4648746685</v>
      </c>
      <c r="F52" s="97">
        <v>431383.87207723234</v>
      </c>
      <c r="G52" s="97"/>
      <c r="H52" s="204">
        <v>0</v>
      </c>
      <c r="I52" s="204">
        <v>0</v>
      </c>
      <c r="J52" s="97">
        <v>100324.84086855952</v>
      </c>
      <c r="K52" s="97"/>
      <c r="L52" s="97">
        <v>96633.9651714536</v>
      </c>
      <c r="M52" s="97">
        <v>1882.14133051327</v>
      </c>
      <c r="O52" s="207"/>
      <c r="P52" s="210"/>
      <c r="Q52" s="210"/>
      <c r="R52" s="203"/>
      <c r="S52" s="203"/>
      <c r="T52" s="96"/>
    </row>
    <row r="53" spans="2:20" ht="11.25">
      <c r="B53" s="45" t="s">
        <v>137</v>
      </c>
      <c r="C53" s="205">
        <v>0</v>
      </c>
      <c r="D53" s="137">
        <v>350103.805011066</v>
      </c>
      <c r="E53" s="137">
        <v>125041.03233128</v>
      </c>
      <c r="F53" s="137">
        <v>473788.505657037</v>
      </c>
      <c r="G53" s="137"/>
      <c r="H53" s="205">
        <v>0</v>
      </c>
      <c r="I53" s="205">
        <v>0</v>
      </c>
      <c r="J53" s="137">
        <v>90769.98689590652</v>
      </c>
      <c r="K53" s="137"/>
      <c r="L53" s="137">
        <v>95462.1079225346</v>
      </c>
      <c r="M53" s="137">
        <v>-6777.04137989062</v>
      </c>
      <c r="O53" s="207"/>
      <c r="P53" s="210"/>
      <c r="Q53" s="210"/>
      <c r="R53" s="203"/>
      <c r="S53" s="203"/>
      <c r="T53" s="96"/>
    </row>
    <row r="54" spans="2:20" ht="11.25">
      <c r="B54" s="9" t="s">
        <v>138</v>
      </c>
      <c r="C54" s="204">
        <v>0</v>
      </c>
      <c r="D54" s="97">
        <v>345001.690799853</v>
      </c>
      <c r="E54" s="97">
        <v>100991.556591073</v>
      </c>
      <c r="F54" s="97">
        <v>444992.5297669318</v>
      </c>
      <c r="G54" s="97"/>
      <c r="H54" s="204">
        <v>0</v>
      </c>
      <c r="I54" s="204">
        <v>0</v>
      </c>
      <c r="J54" s="97">
        <v>94956.27124731918</v>
      </c>
      <c r="K54" s="97"/>
      <c r="L54" s="97">
        <v>96723.0722753175</v>
      </c>
      <c r="M54" s="97">
        <v>-1707.10417093278</v>
      </c>
      <c r="O54" s="207"/>
      <c r="P54" s="210"/>
      <c r="Q54" s="210"/>
      <c r="R54" s="203"/>
      <c r="S54" s="203"/>
      <c r="T54" s="96"/>
    </row>
    <row r="55" spans="2:20" ht="11.25">
      <c r="B55" s="9" t="s">
        <v>139</v>
      </c>
      <c r="C55" s="204">
        <v>0</v>
      </c>
      <c r="D55" s="97">
        <v>355816.984750656</v>
      </c>
      <c r="E55" s="97">
        <v>105728.71794406</v>
      </c>
      <c r="F55" s="97">
        <v>460379.31052049994</v>
      </c>
      <c r="G55" s="97"/>
      <c r="H55" s="204">
        <v>0</v>
      </c>
      <c r="I55" s="204">
        <v>0</v>
      </c>
      <c r="J55" s="97">
        <v>108990.99997921694</v>
      </c>
      <c r="K55" s="97"/>
      <c r="L55" s="97">
        <v>100732.553259075</v>
      </c>
      <c r="M55" s="97">
        <v>6668.6520251188</v>
      </c>
      <c r="O55" s="207"/>
      <c r="P55" s="210"/>
      <c r="Q55" s="210"/>
      <c r="R55" s="203"/>
      <c r="S55" s="203"/>
      <c r="T55" s="96"/>
    </row>
    <row r="56" spans="2:20" ht="11.25">
      <c r="B56" s="9" t="s">
        <v>140</v>
      </c>
      <c r="C56" s="204">
        <v>0</v>
      </c>
      <c r="D56" s="97">
        <v>368733.924779511</v>
      </c>
      <c r="E56" s="97">
        <v>111875.358193163</v>
      </c>
      <c r="F56" s="97">
        <v>479304.99636928504</v>
      </c>
      <c r="G56" s="97"/>
      <c r="H56" s="204">
        <v>0</v>
      </c>
      <c r="I56" s="204">
        <v>0</v>
      </c>
      <c r="J56" s="97">
        <v>117066.00308705727</v>
      </c>
      <c r="K56" s="97"/>
      <c r="L56" s="97">
        <v>108368.109719924</v>
      </c>
      <c r="M56" s="97">
        <v>6820.33593142155</v>
      </c>
      <c r="O56" s="207"/>
      <c r="P56" s="210"/>
      <c r="Q56" s="210"/>
      <c r="R56" s="203"/>
      <c r="S56" s="203"/>
      <c r="T56" s="96"/>
    </row>
    <row r="57" spans="2:20" ht="11.25">
      <c r="B57" s="45" t="s">
        <v>141</v>
      </c>
      <c r="C57" s="205">
        <v>0</v>
      </c>
      <c r="D57" s="137">
        <v>386662.94756577</v>
      </c>
      <c r="E57" s="137">
        <v>140137.536619362</v>
      </c>
      <c r="F57" s="137">
        <v>525139.079943284</v>
      </c>
      <c r="G57" s="137"/>
      <c r="H57" s="205">
        <v>0</v>
      </c>
      <c r="I57" s="205">
        <v>0</v>
      </c>
      <c r="J57" s="137">
        <v>113806.61793640665</v>
      </c>
      <c r="K57" s="137"/>
      <c r="L57" s="137">
        <v>108849.814269934</v>
      </c>
      <c r="M57" s="137">
        <v>2823.58321805706</v>
      </c>
      <c r="O57" s="207"/>
      <c r="P57" s="210"/>
      <c r="Q57" s="210"/>
      <c r="R57" s="203"/>
      <c r="S57" s="203"/>
      <c r="T57" s="96"/>
    </row>
    <row r="58" spans="2:20" ht="11.25">
      <c r="B58" s="9" t="s">
        <v>142</v>
      </c>
      <c r="C58" s="204">
        <v>0</v>
      </c>
      <c r="D58" s="97">
        <v>384999.341088078</v>
      </c>
      <c r="E58" s="97">
        <v>114488.862691477</v>
      </c>
      <c r="F58" s="97">
        <v>498035.393918184</v>
      </c>
      <c r="G58" s="97"/>
      <c r="H58" s="204">
        <v>0</v>
      </c>
      <c r="I58" s="204">
        <v>0</v>
      </c>
      <c r="J58" s="97">
        <v>122207.4829957385</v>
      </c>
      <c r="K58" s="97"/>
      <c r="L58" s="97">
        <v>109266.964403648</v>
      </c>
      <c r="M58" s="97">
        <v>13576.3746100752</v>
      </c>
      <c r="O58" s="207"/>
      <c r="P58" s="210"/>
      <c r="Q58" s="210"/>
      <c r="R58" s="203"/>
      <c r="S58" s="203"/>
      <c r="T58" s="96"/>
    </row>
    <row r="59" spans="2:20" ht="11.25">
      <c r="B59" s="9" t="s">
        <v>143</v>
      </c>
      <c r="C59" s="204">
        <v>0</v>
      </c>
      <c r="D59" s="97">
        <v>400751.627337777</v>
      </c>
      <c r="E59" s="97">
        <v>123655.180154502</v>
      </c>
      <c r="F59" s="97">
        <v>522874.623304633</v>
      </c>
      <c r="G59" s="97"/>
      <c r="H59" s="204">
        <v>0</v>
      </c>
      <c r="I59" s="204">
        <v>0</v>
      </c>
      <c r="J59" s="97">
        <v>135304.31734293338</v>
      </c>
      <c r="K59" s="97"/>
      <c r="L59" s="97">
        <v>119166.98135038</v>
      </c>
      <c r="M59" s="97">
        <v>15015.6383178006</v>
      </c>
      <c r="O59" s="207"/>
      <c r="P59" s="210"/>
      <c r="Q59" s="210"/>
      <c r="R59" s="203"/>
      <c r="S59" s="203"/>
      <c r="T59" s="96"/>
    </row>
    <row r="60" spans="2:20" ht="11.25">
      <c r="B60" s="9" t="s">
        <v>144</v>
      </c>
      <c r="C60" s="204">
        <v>0</v>
      </c>
      <c r="D60" s="97">
        <v>410354.13308649</v>
      </c>
      <c r="E60" s="97">
        <v>125131.291760012</v>
      </c>
      <c r="F60" s="97">
        <v>533940.701434716</v>
      </c>
      <c r="G60" s="97"/>
      <c r="H60" s="204">
        <v>0</v>
      </c>
      <c r="I60" s="204">
        <v>0</v>
      </c>
      <c r="J60" s="97">
        <v>147956.4545497411</v>
      </c>
      <c r="K60" s="97"/>
      <c r="L60" s="97">
        <v>129920.683218417</v>
      </c>
      <c r="M60" s="97">
        <v>16545.633572165</v>
      </c>
      <c r="O60" s="207"/>
      <c r="P60" s="210"/>
      <c r="Q60" s="210"/>
      <c r="R60" s="203"/>
      <c r="S60" s="203"/>
      <c r="T60" s="96"/>
    </row>
    <row r="61" spans="2:20" ht="11.25">
      <c r="B61" s="45" t="s">
        <v>145</v>
      </c>
      <c r="C61" s="205">
        <v>0</v>
      </c>
      <c r="D61" s="137">
        <v>432650.906009315</v>
      </c>
      <c r="E61" s="137">
        <v>152023.736812656</v>
      </c>
      <c r="F61" s="137">
        <v>582783.205042467</v>
      </c>
      <c r="G61" s="137"/>
      <c r="H61" s="205">
        <v>0</v>
      </c>
      <c r="I61" s="205">
        <v>0</v>
      </c>
      <c r="J61" s="137">
        <v>137903.86978158588</v>
      </c>
      <c r="K61" s="137"/>
      <c r="L61" s="137">
        <v>131177.397097596</v>
      </c>
      <c r="M61" s="137">
        <v>4468.106807687</v>
      </c>
      <c r="O61" s="207"/>
      <c r="P61" s="210"/>
      <c r="Q61" s="210"/>
      <c r="R61" s="203"/>
      <c r="S61" s="203"/>
      <c r="T61" s="96"/>
    </row>
    <row r="62" spans="2:20" ht="11.25">
      <c r="B62" s="9" t="s">
        <v>146</v>
      </c>
      <c r="C62" s="204">
        <v>0</v>
      </c>
      <c r="D62" s="97">
        <v>433751.063352206</v>
      </c>
      <c r="E62" s="97">
        <v>128393.7731243</v>
      </c>
      <c r="F62" s="97">
        <v>560415.840828561</v>
      </c>
      <c r="G62" s="97"/>
      <c r="H62" s="204">
        <v>0</v>
      </c>
      <c r="I62" s="204">
        <v>0</v>
      </c>
      <c r="J62" s="97">
        <v>155242.769756253</v>
      </c>
      <c r="K62" s="97"/>
      <c r="L62" s="97">
        <v>132371.346089767</v>
      </c>
      <c r="M62" s="97">
        <v>23503.0017362491</v>
      </c>
      <c r="O62" s="207"/>
      <c r="P62" s="210"/>
      <c r="Q62" s="210"/>
      <c r="R62" s="203"/>
      <c r="S62" s="203"/>
      <c r="T62" s="96"/>
    </row>
    <row r="63" spans="2:20" ht="11.25">
      <c r="B63" s="9" t="s">
        <v>147</v>
      </c>
      <c r="C63" s="204">
        <v>0</v>
      </c>
      <c r="D63" s="97">
        <v>456470.830302961</v>
      </c>
      <c r="E63" s="97">
        <v>139782.588452806</v>
      </c>
      <c r="F63" s="97">
        <v>594403.1068583659</v>
      </c>
      <c r="G63" s="97"/>
      <c r="H63" s="204">
        <v>0</v>
      </c>
      <c r="I63" s="204">
        <v>0</v>
      </c>
      <c r="J63" s="97">
        <v>175178.3106224441</v>
      </c>
      <c r="K63" s="97"/>
      <c r="L63" s="97">
        <v>147732.399705013</v>
      </c>
      <c r="M63" s="97">
        <v>25907.5950490035</v>
      </c>
      <c r="O63" s="207"/>
      <c r="P63" s="210"/>
      <c r="Q63" s="210"/>
      <c r="R63" s="203"/>
      <c r="S63" s="203"/>
      <c r="T63" s="96"/>
    </row>
    <row r="64" spans="2:20" ht="11.25">
      <c r="B64" s="9" t="s">
        <v>148</v>
      </c>
      <c r="C64" s="204">
        <v>0</v>
      </c>
      <c r="D64" s="97">
        <v>480468.463624994</v>
      </c>
      <c r="E64" s="97">
        <v>144804.721823946</v>
      </c>
      <c r="F64" s="97">
        <v>623468.97743356</v>
      </c>
      <c r="G64" s="97"/>
      <c r="H64" s="204">
        <v>0</v>
      </c>
      <c r="I64" s="204">
        <v>0</v>
      </c>
      <c r="J64" s="97">
        <v>188169.950079628</v>
      </c>
      <c r="K64" s="97"/>
      <c r="L64" s="97">
        <v>168885.982473308</v>
      </c>
      <c r="M64" s="97">
        <v>17306.5932740141</v>
      </c>
      <c r="O64" s="207"/>
      <c r="P64" s="210"/>
      <c r="Q64" s="210"/>
      <c r="R64" s="203"/>
      <c r="S64" s="203"/>
      <c r="T64" s="96"/>
    </row>
    <row r="65" spans="2:20" ht="11.25">
      <c r="B65" s="45" t="s">
        <v>149</v>
      </c>
      <c r="C65" s="205">
        <v>0</v>
      </c>
      <c r="D65" s="137">
        <v>486819.678635529</v>
      </c>
      <c r="E65" s="137">
        <v>172886.938213675</v>
      </c>
      <c r="F65" s="137">
        <v>657746.412579513</v>
      </c>
      <c r="G65" s="137"/>
      <c r="H65" s="205">
        <v>0</v>
      </c>
      <c r="I65" s="205">
        <v>0</v>
      </c>
      <c r="J65" s="137">
        <v>158844.05074167496</v>
      </c>
      <c r="K65" s="137"/>
      <c r="L65" s="137">
        <v>153855.848989242</v>
      </c>
      <c r="M65" s="137">
        <v>2757.46792823552</v>
      </c>
      <c r="O65" s="207"/>
      <c r="P65" s="210"/>
      <c r="Q65" s="210"/>
      <c r="R65" s="203"/>
      <c r="S65" s="203"/>
      <c r="T65" s="96"/>
    </row>
    <row r="66" spans="2:20" ht="11.25">
      <c r="B66" s="9" t="s">
        <v>150</v>
      </c>
      <c r="C66" s="204">
        <v>0</v>
      </c>
      <c r="D66" s="97">
        <v>474273.071666114</v>
      </c>
      <c r="E66" s="97">
        <v>150521.375000239</v>
      </c>
      <c r="F66" s="97">
        <v>622174.110471291</v>
      </c>
      <c r="G66" s="97"/>
      <c r="H66" s="204">
        <v>0</v>
      </c>
      <c r="I66" s="204">
        <v>0</v>
      </c>
      <c r="J66" s="97">
        <v>137302.51048669993</v>
      </c>
      <c r="K66" s="97"/>
      <c r="L66" s="97">
        <v>134945.199398293</v>
      </c>
      <c r="M66" s="97">
        <v>2754.21608177097</v>
      </c>
      <c r="O66" s="207"/>
      <c r="P66" s="210"/>
      <c r="Q66" s="210"/>
      <c r="R66" s="203"/>
      <c r="S66" s="203"/>
      <c r="T66" s="96"/>
    </row>
    <row r="67" spans="2:20" ht="11.25">
      <c r="B67" s="9" t="s">
        <v>151</v>
      </c>
      <c r="C67" s="204">
        <v>0</v>
      </c>
      <c r="D67" s="97">
        <v>504228.883699577</v>
      </c>
      <c r="E67" s="97">
        <v>150884.73126023</v>
      </c>
      <c r="F67" s="97">
        <v>652778.879938309</v>
      </c>
      <c r="G67" s="97"/>
      <c r="H67" s="204">
        <v>0</v>
      </c>
      <c r="I67" s="204">
        <v>0</v>
      </c>
      <c r="J67" s="97">
        <v>145039.8362501975</v>
      </c>
      <c r="K67" s="97"/>
      <c r="L67" s="97">
        <v>147362.128620864</v>
      </c>
      <c r="M67" s="97">
        <v>-3902.92668849787</v>
      </c>
      <c r="O67" s="207"/>
      <c r="P67" s="210"/>
      <c r="Q67" s="210"/>
      <c r="R67" s="203"/>
      <c r="S67" s="203"/>
      <c r="T67" s="96"/>
    </row>
    <row r="68" spans="2:20" ht="11.25">
      <c r="B68" s="9" t="s">
        <v>152</v>
      </c>
      <c r="C68" s="204">
        <v>0</v>
      </c>
      <c r="D68" s="97">
        <v>534397.266888588</v>
      </c>
      <c r="E68" s="97">
        <v>157479.616845679</v>
      </c>
      <c r="F68" s="97">
        <v>689756.7675670009</v>
      </c>
      <c r="G68" s="97"/>
      <c r="H68" s="204">
        <v>0</v>
      </c>
      <c r="I68" s="204">
        <v>0</v>
      </c>
      <c r="J68" s="97">
        <v>165532.17468730328</v>
      </c>
      <c r="K68" s="97"/>
      <c r="L68" s="97">
        <v>172381.673235536</v>
      </c>
      <c r="M68" s="97">
        <v>-8450.62616648953</v>
      </c>
      <c r="O68" s="207"/>
      <c r="P68" s="210"/>
      <c r="Q68" s="210"/>
      <c r="R68" s="203"/>
      <c r="S68" s="203"/>
      <c r="T68" s="96"/>
    </row>
    <row r="69" spans="2:20" ht="11.25">
      <c r="B69" s="45" t="s">
        <v>153</v>
      </c>
      <c r="C69" s="205">
        <v>0</v>
      </c>
      <c r="D69" s="137">
        <v>552133.968990891</v>
      </c>
      <c r="E69" s="137">
        <v>196077.788484433</v>
      </c>
      <c r="F69" s="137">
        <v>746024.7256234</v>
      </c>
      <c r="G69" s="137"/>
      <c r="H69" s="205">
        <v>0</v>
      </c>
      <c r="I69" s="205">
        <v>0</v>
      </c>
      <c r="J69" s="137">
        <v>183004.51644579796</v>
      </c>
      <c r="K69" s="137"/>
      <c r="L69" s="137">
        <v>181986.77773126</v>
      </c>
      <c r="M69" s="137">
        <v>-593.863834918258</v>
      </c>
      <c r="O69" s="207"/>
      <c r="P69" s="210"/>
      <c r="Q69" s="210"/>
      <c r="R69" s="203"/>
      <c r="S69" s="203"/>
      <c r="T69" s="96"/>
    </row>
    <row r="70" spans="2:18" ht="11.25">
      <c r="B70" s="9" t="s">
        <v>154</v>
      </c>
      <c r="C70" s="97">
        <v>872046.1129310251</v>
      </c>
      <c r="D70" s="97">
        <v>546346.285302819</v>
      </c>
      <c r="E70" s="97">
        <v>163725.646826476</v>
      </c>
      <c r="F70" s="200">
        <v>709540.507173067</v>
      </c>
      <c r="G70" s="97"/>
      <c r="H70" s="97">
        <v>162505.60575795814</v>
      </c>
      <c r="I70" s="97">
        <v>25325.38020585569</v>
      </c>
      <c r="J70" s="97">
        <v>187830.98596381384</v>
      </c>
      <c r="K70" s="97"/>
      <c r="L70" s="97">
        <v>177981.904996546</v>
      </c>
      <c r="M70" s="97">
        <v>12729.7880976265</v>
      </c>
      <c r="O70" s="210"/>
      <c r="P70" s="203"/>
      <c r="Q70" s="203"/>
      <c r="R70" s="96"/>
    </row>
    <row r="71" spans="2:18" ht="11.25">
      <c r="B71" s="9" t="s">
        <v>155</v>
      </c>
      <c r="C71" s="97">
        <v>924830.2007929032</v>
      </c>
      <c r="D71" s="97">
        <v>568525.854928885</v>
      </c>
      <c r="E71" s="97">
        <v>172803.048320813</v>
      </c>
      <c r="F71" s="200">
        <v>741245.167765321</v>
      </c>
      <c r="G71" s="97"/>
      <c r="H71" s="97">
        <v>183585.03302758222</v>
      </c>
      <c r="I71" s="97">
        <v>24598.934215519388</v>
      </c>
      <c r="J71" s="97">
        <v>208183.96724310162</v>
      </c>
      <c r="K71" s="97"/>
      <c r="L71" s="97">
        <v>193390.534343121</v>
      </c>
      <c r="M71" s="97">
        <v>15313.341897205</v>
      </c>
      <c r="O71" s="210"/>
      <c r="P71" s="203"/>
      <c r="Q71" s="203"/>
      <c r="R71" s="96"/>
    </row>
    <row r="72" spans="2:18" ht="11.25">
      <c r="B72" s="9" t="s">
        <v>156</v>
      </c>
      <c r="C72" s="97">
        <v>986634.0802624332</v>
      </c>
      <c r="D72" s="97">
        <v>596732.451570027</v>
      </c>
      <c r="E72" s="97">
        <v>179939.911431335</v>
      </c>
      <c r="F72" s="200">
        <v>777128.2426074939</v>
      </c>
      <c r="G72" s="97"/>
      <c r="H72" s="97">
        <v>209505.83765493927</v>
      </c>
      <c r="I72" s="97">
        <v>24451.340745765752</v>
      </c>
      <c r="J72" s="97">
        <v>233957.17840070502</v>
      </c>
      <c r="K72" s="97"/>
      <c r="L72" s="97">
        <v>214813.932376055</v>
      </c>
      <c r="M72" s="97">
        <v>19042.4077311007</v>
      </c>
      <c r="O72" s="210"/>
      <c r="P72" s="203"/>
      <c r="Q72" s="203"/>
      <c r="R72" s="96"/>
    </row>
    <row r="73" spans="2:18" ht="11.25">
      <c r="B73" s="45" t="s">
        <v>157</v>
      </c>
      <c r="C73" s="137">
        <v>1043515.7128523691</v>
      </c>
      <c r="D73" s="137">
        <v>628562.408198268</v>
      </c>
      <c r="E73" s="137">
        <v>222497.393421376</v>
      </c>
      <c r="F73" s="201">
        <v>852207.0824541181</v>
      </c>
      <c r="G73" s="137"/>
      <c r="H73" s="137">
        <v>191308.630398251</v>
      </c>
      <c r="I73" s="137">
        <v>23918.076274128278</v>
      </c>
      <c r="J73" s="137">
        <v>215226.70667237928</v>
      </c>
      <c r="K73" s="137"/>
      <c r="L73" s="137">
        <v>211759.628284277</v>
      </c>
      <c r="M73" s="137">
        <v>2134.46227406793</v>
      </c>
      <c r="O73" s="210"/>
      <c r="P73" s="203"/>
      <c r="Q73" s="203"/>
      <c r="R73" s="96"/>
    </row>
    <row r="74" spans="2:18" ht="11.25">
      <c r="B74" s="9" t="s">
        <v>167</v>
      </c>
      <c r="C74" s="97">
        <v>1001038.8951843496</v>
      </c>
      <c r="D74" s="97">
        <v>623345.869333681</v>
      </c>
      <c r="E74" s="97">
        <v>177856.839706166</v>
      </c>
      <c r="F74" s="97">
        <v>802979.296921351</v>
      </c>
      <c r="G74" s="97"/>
      <c r="H74" s="97">
        <v>198059.59826299862</v>
      </c>
      <c r="I74" s="97">
        <v>27955.57146125346</v>
      </c>
      <c r="J74" s="97">
        <v>226015.16972425207</v>
      </c>
      <c r="K74" s="97"/>
      <c r="L74" s="97">
        <v>209739.893054845</v>
      </c>
      <c r="M74" s="97">
        <v>17772.625766403</v>
      </c>
      <c r="O74" s="210"/>
      <c r="P74" s="203"/>
      <c r="Q74" s="203"/>
      <c r="R74" s="96"/>
    </row>
    <row r="75" spans="2:18" ht="11.25">
      <c r="B75" s="9" t="s">
        <v>168</v>
      </c>
      <c r="C75" s="97">
        <v>1073794.825135889</v>
      </c>
      <c r="D75" s="97">
        <v>648370.9685497</v>
      </c>
      <c r="E75" s="97">
        <v>199099.252591777</v>
      </c>
      <c r="F75" s="97">
        <v>848944.117982397</v>
      </c>
      <c r="G75" s="97"/>
      <c r="H75" s="97">
        <v>224850.70715349203</v>
      </c>
      <c r="I75" s="97">
        <v>21356.359120808786</v>
      </c>
      <c r="J75" s="97">
        <v>246207.0662743008</v>
      </c>
      <c r="K75" s="97"/>
      <c r="L75" s="97">
        <v>220697.213472469</v>
      </c>
      <c r="M75" s="97">
        <v>24073.5895299343</v>
      </c>
      <c r="O75" s="210"/>
      <c r="P75" s="203"/>
      <c r="Q75" s="203"/>
      <c r="R75" s="96"/>
    </row>
    <row r="76" spans="2:18" ht="11.25">
      <c r="B76" s="9" t="s">
        <v>169</v>
      </c>
      <c r="C76" s="97">
        <v>1096739.1356312388</v>
      </c>
      <c r="D76" s="97">
        <v>668122.126895324</v>
      </c>
      <c r="E76" s="97">
        <v>199107.694258209</v>
      </c>
      <c r="F76" s="97">
        <v>867369.917701454</v>
      </c>
      <c r="G76" s="97"/>
      <c r="H76" s="97">
        <v>229369.2179297848</v>
      </c>
      <c r="I76" s="97">
        <v>19769.284842757712</v>
      </c>
      <c r="J76" s="97">
        <v>249138.5027725425</v>
      </c>
      <c r="K76" s="97"/>
      <c r="L76" s="97">
        <v>236835.238186562</v>
      </c>
      <c r="M76" s="97">
        <v>12092.1371929046</v>
      </c>
      <c r="O76" s="210"/>
      <c r="P76" s="203"/>
      <c r="Q76" s="203"/>
      <c r="R76" s="96"/>
    </row>
    <row r="77" spans="2:18" ht="11.25">
      <c r="B77" s="45" t="s">
        <v>171</v>
      </c>
      <c r="C77" s="137">
        <v>1133652.0251142343</v>
      </c>
      <c r="D77" s="137">
        <v>696063.035221296</v>
      </c>
      <c r="E77" s="137">
        <v>241304.213443848</v>
      </c>
      <c r="F77" s="137">
        <v>935083.6673947971</v>
      </c>
      <c r="G77" s="137"/>
      <c r="H77" s="137">
        <v>198568.35771943722</v>
      </c>
      <c r="I77" s="137">
        <v>31481.294549467613</v>
      </c>
      <c r="J77" s="137">
        <v>230049.65226890484</v>
      </c>
      <c r="K77" s="137"/>
      <c r="L77" s="137">
        <v>233512.655286124</v>
      </c>
      <c r="M77" s="137">
        <v>-664.352489241719</v>
      </c>
      <c r="O77" s="210"/>
      <c r="P77" s="203"/>
      <c r="Q77" s="203"/>
      <c r="R77" s="96"/>
    </row>
    <row r="78" spans="2:18" ht="11.25">
      <c r="B78" s="9" t="s">
        <v>177</v>
      </c>
      <c r="C78" s="97">
        <v>1103204.4244185323</v>
      </c>
      <c r="D78" s="97">
        <v>693247.906737675</v>
      </c>
      <c r="E78" s="97">
        <v>194626.847649105</v>
      </c>
      <c r="F78" s="200">
        <v>886214.316661558</v>
      </c>
      <c r="G78" s="97"/>
      <c r="H78" s="97">
        <v>216990.1077569743</v>
      </c>
      <c r="I78" s="97">
        <v>24900.9467632594</v>
      </c>
      <c r="J78" s="97">
        <v>241891.05452023368</v>
      </c>
      <c r="K78" s="97"/>
      <c r="L78" s="97">
        <v>232840.802580918</v>
      </c>
      <c r="M78" s="97">
        <v>24564.809578548</v>
      </c>
      <c r="O78" s="210"/>
      <c r="P78" s="203"/>
      <c r="Q78" s="203"/>
      <c r="R78" s="96"/>
    </row>
    <row r="79" spans="2:18" ht="11.25">
      <c r="B79" s="9" t="s">
        <v>178</v>
      </c>
      <c r="C79" s="97">
        <v>1147295.3797805521</v>
      </c>
      <c r="D79" s="97">
        <v>716289.508474984</v>
      </c>
      <c r="E79" s="97">
        <v>215610.543120468</v>
      </c>
      <c r="F79" s="200">
        <v>927334.499690881</v>
      </c>
      <c r="G79" s="97"/>
      <c r="H79" s="97">
        <v>219960.88008967112</v>
      </c>
      <c r="I79" s="97">
        <v>26422.21366449958</v>
      </c>
      <c r="J79" s="97">
        <v>246383.0937541707</v>
      </c>
      <c r="K79" s="97"/>
      <c r="L79" s="97">
        <v>243770.258846666</v>
      </c>
      <c r="M79" s="97">
        <v>19543.5200412594</v>
      </c>
      <c r="O79" s="210"/>
      <c r="P79" s="203"/>
      <c r="Q79" s="203"/>
      <c r="R79" s="96"/>
    </row>
    <row r="80" spans="2:18" ht="11.25">
      <c r="B80" s="9" t="s">
        <v>179</v>
      </c>
      <c r="C80" s="97">
        <v>1187827.8921997494</v>
      </c>
      <c r="D80" s="97">
        <v>751549.306304509</v>
      </c>
      <c r="E80" s="97">
        <v>215662.944479561</v>
      </c>
      <c r="F80" s="200">
        <v>959324.85094905</v>
      </c>
      <c r="G80" s="97"/>
      <c r="H80" s="97">
        <v>228503.04125069932</v>
      </c>
      <c r="I80" s="97">
        <v>29691.590591607157</v>
      </c>
      <c r="J80" s="97">
        <v>258194.63184230647</v>
      </c>
      <c r="K80" s="97"/>
      <c r="L80" s="97">
        <v>259115.448517947</v>
      </c>
      <c r="M80" s="97">
        <v>11351.5231671565</v>
      </c>
      <c r="O80" s="210"/>
      <c r="P80" s="203"/>
      <c r="Q80" s="203"/>
      <c r="R80" s="96"/>
    </row>
    <row r="81" spans="2:22" ht="11.25">
      <c r="B81" s="45" t="s">
        <v>208</v>
      </c>
      <c r="C81" s="137">
        <v>1216008.6436072355</v>
      </c>
      <c r="D81" s="137">
        <v>788577.278482832</v>
      </c>
      <c r="E81" s="137">
        <v>266728.664750867</v>
      </c>
      <c r="F81" s="201">
        <v>1045149.5506985111</v>
      </c>
      <c r="G81" s="137"/>
      <c r="H81" s="137">
        <v>170859.09290872444</v>
      </c>
      <c r="I81" s="137">
        <v>45398.302639563844</v>
      </c>
      <c r="J81" s="137">
        <v>216257.3955482883</v>
      </c>
      <c r="K81" s="137"/>
      <c r="L81" s="137">
        <v>259917.490054469</v>
      </c>
      <c r="M81" s="137">
        <v>-22041.852786964</v>
      </c>
      <c r="O81" s="210"/>
      <c r="P81" s="203"/>
      <c r="Q81" s="203"/>
      <c r="R81" s="96"/>
      <c r="S81" s="160"/>
      <c r="T81" s="160"/>
      <c r="U81" s="160"/>
      <c r="V81" s="160"/>
    </row>
    <row r="82" spans="2:18" ht="11.25">
      <c r="B82" s="80" t="s">
        <v>252</v>
      </c>
      <c r="C82" s="97">
        <v>1186448.3127524238</v>
      </c>
      <c r="D82" s="97">
        <v>776428.855444922</v>
      </c>
      <c r="E82" s="97">
        <v>214631.204404743</v>
      </c>
      <c r="F82" s="97">
        <v>975416.6464551169</v>
      </c>
      <c r="G82" s="97"/>
      <c r="H82" s="97">
        <v>211031.6662973069</v>
      </c>
      <c r="I82" s="97">
        <v>54480.043116904344</v>
      </c>
      <c r="J82" s="97">
        <v>265511.7094142112</v>
      </c>
      <c r="K82" s="97"/>
      <c r="L82" s="97">
        <v>256269.834178714</v>
      </c>
      <c r="M82" s="97">
        <v>31812.0041613241</v>
      </c>
      <c r="O82" s="210"/>
      <c r="P82" s="203"/>
      <c r="Q82" s="203"/>
      <c r="R82" s="96"/>
    </row>
    <row r="83" spans="2:18" s="57" customFormat="1" ht="11.25">
      <c r="B83" s="5" t="s">
        <v>253</v>
      </c>
      <c r="C83" s="97">
        <v>1266288.0848691522</v>
      </c>
      <c r="D83" s="97">
        <v>804047.813097889</v>
      </c>
      <c r="E83" s="97">
        <v>247191.17041455</v>
      </c>
      <c r="F83" s="97">
        <v>1033639.565154201</v>
      </c>
      <c r="G83" s="97"/>
      <c r="H83" s="97">
        <v>232648.51971495117</v>
      </c>
      <c r="I83" s="97">
        <v>40937.76571255837</v>
      </c>
      <c r="J83" s="97">
        <v>273586.2854275095</v>
      </c>
      <c r="K83" s="97"/>
      <c r="L83" s="97">
        <v>279233.937153057</v>
      </c>
      <c r="M83" s="97">
        <v>15538.3055861575</v>
      </c>
      <c r="O83" s="210"/>
      <c r="P83" s="203"/>
      <c r="Q83" s="203"/>
      <c r="R83" s="96"/>
    </row>
    <row r="84" spans="2:18" ht="11.25">
      <c r="B84" s="5" t="s">
        <v>254</v>
      </c>
      <c r="C84" s="97">
        <v>1296597.308786086</v>
      </c>
      <c r="D84" s="97">
        <v>829289.306231569</v>
      </c>
      <c r="E84" s="97">
        <v>244489.44526994</v>
      </c>
      <c r="F84" s="97">
        <v>1054644.4538065419</v>
      </c>
      <c r="G84" s="97"/>
      <c r="H84" s="97">
        <v>241952.85497954418</v>
      </c>
      <c r="I84" s="97">
        <v>41932.34627766436</v>
      </c>
      <c r="J84" s="97">
        <v>283885.20125720854</v>
      </c>
      <c r="K84" s="97"/>
      <c r="L84" s="97">
        <v>291091.759159168</v>
      </c>
      <c r="M84" s="97">
        <v>17247.4521135032</v>
      </c>
      <c r="O84" s="210"/>
      <c r="P84" s="203"/>
      <c r="Q84" s="203"/>
      <c r="R84" s="96"/>
    </row>
    <row r="85" spans="2:18" ht="11.25">
      <c r="B85" s="25" t="s">
        <v>256</v>
      </c>
      <c r="C85" s="137">
        <v>1337005.6032154944</v>
      </c>
      <c r="D85" s="137">
        <v>866284.02522562</v>
      </c>
      <c r="E85" s="137">
        <v>301468.179910767</v>
      </c>
      <c r="F85" s="137">
        <v>1147390.33458414</v>
      </c>
      <c r="G85" s="137"/>
      <c r="H85" s="137">
        <v>189615.26863135444</v>
      </c>
      <c r="I85" s="137">
        <v>51820.20803471628</v>
      </c>
      <c r="J85" s="137">
        <v>241435.47666607072</v>
      </c>
      <c r="K85" s="137"/>
      <c r="L85" s="137">
        <v>287176.46950906</v>
      </c>
      <c r="M85" s="137">
        <v>-23037.7618609846</v>
      </c>
      <c r="O85" s="210"/>
      <c r="P85" s="203"/>
      <c r="Q85" s="203"/>
      <c r="R85" s="96"/>
    </row>
    <row r="86" spans="2:17" ht="11.25">
      <c r="B86" s="5" t="s">
        <v>258</v>
      </c>
      <c r="C86" s="190">
        <v>1345082.5779500064</v>
      </c>
      <c r="D86" s="190">
        <v>854114.982059586</v>
      </c>
      <c r="E86" s="190">
        <v>245318.827579769</v>
      </c>
      <c r="F86" s="200">
        <v>1073958.1592736254</v>
      </c>
      <c r="G86" s="190"/>
      <c r="H86" s="200">
        <f aca="true" t="shared" si="0" ref="H86:H91">C86-F86</f>
        <v>271124.418676381</v>
      </c>
      <c r="I86" s="190">
        <v>70690.5976255709</v>
      </c>
      <c r="J86" s="190">
        <f aca="true" t="shared" si="1" ref="J86:J91">H86+I86</f>
        <v>341815.0163019519</v>
      </c>
      <c r="K86" s="190"/>
      <c r="L86" s="190">
        <v>286337.087789468</v>
      </c>
      <c r="M86" s="190">
        <v>30002.2781467526</v>
      </c>
      <c r="N86" s="210"/>
      <c r="O86" s="203"/>
      <c r="P86" s="203"/>
      <c r="Q86" s="96"/>
    </row>
    <row r="87" spans="2:17" ht="11.25">
      <c r="B87" s="5" t="s">
        <v>265</v>
      </c>
      <c r="C87" s="97">
        <v>1374132.5113832264</v>
      </c>
      <c r="D87" s="97">
        <v>865640.312350009</v>
      </c>
      <c r="E87" s="97">
        <v>269867.84104677</v>
      </c>
      <c r="F87" s="200">
        <v>1112162.9840605934</v>
      </c>
      <c r="G87" s="97"/>
      <c r="H87" s="200">
        <f t="shared" si="0"/>
        <v>261969.52732263296</v>
      </c>
      <c r="I87" s="97">
        <v>54547.63482803958</v>
      </c>
      <c r="J87" s="97">
        <f t="shared" si="1"/>
        <v>316517.1621506725</v>
      </c>
      <c r="K87" s="97"/>
      <c r="L87" s="97">
        <v>281672.25668551</v>
      </c>
      <c r="M87" s="97">
        <v>11499.7361289815</v>
      </c>
      <c r="N87" s="210"/>
      <c r="O87" s="203"/>
      <c r="P87" s="203"/>
      <c r="Q87" s="96"/>
    </row>
    <row r="88" spans="2:17" ht="11.25">
      <c r="B88" s="5" t="s">
        <v>266</v>
      </c>
      <c r="C88" s="97">
        <v>1408260.6278001976</v>
      </c>
      <c r="D88" s="97">
        <v>887872.000828108</v>
      </c>
      <c r="E88" s="97">
        <v>273265.877237501</v>
      </c>
      <c r="F88" s="200">
        <v>1139629.0430400008</v>
      </c>
      <c r="G88" s="97"/>
      <c r="H88" s="200">
        <f t="shared" si="0"/>
        <v>268631.58476019674</v>
      </c>
      <c r="I88" s="97">
        <v>60341.3323868626</v>
      </c>
      <c r="J88" s="97">
        <f t="shared" si="1"/>
        <v>328972.91714705934</v>
      </c>
      <c r="K88" s="97"/>
      <c r="L88" s="97">
        <v>289545.592093059</v>
      </c>
      <c r="M88" s="97">
        <v>17918.4900283966</v>
      </c>
      <c r="N88" s="210"/>
      <c r="O88" s="203"/>
      <c r="P88" s="203"/>
      <c r="Q88" s="96"/>
    </row>
    <row r="89" spans="2:17" ht="11.25">
      <c r="B89" s="25" t="s">
        <v>267</v>
      </c>
      <c r="C89" s="137">
        <v>1451170.4289121686</v>
      </c>
      <c r="D89" s="137">
        <v>939800.704762297</v>
      </c>
      <c r="E89" s="137">
        <v>320276.454135959</v>
      </c>
      <c r="F89" s="201">
        <v>1238957.8419820815</v>
      </c>
      <c r="G89" s="137"/>
      <c r="H89" s="201">
        <f t="shared" si="0"/>
        <v>212212.58693008707</v>
      </c>
      <c r="I89" s="137">
        <v>78562.2891139183</v>
      </c>
      <c r="J89" s="137">
        <f t="shared" si="1"/>
        <v>290774.8760440054</v>
      </c>
      <c r="K89" s="137"/>
      <c r="L89" s="137">
        <v>289868.063431964</v>
      </c>
      <c r="M89" s="137">
        <v>-20212.5043041307</v>
      </c>
      <c r="N89" s="210"/>
      <c r="O89" s="96"/>
      <c r="P89" s="58"/>
      <c r="Q89" s="58"/>
    </row>
    <row r="90" spans="2:17" ht="11.25">
      <c r="B90" s="5" t="s">
        <v>279</v>
      </c>
      <c r="C90" s="200">
        <v>1412059.3295575376</v>
      </c>
      <c r="D90" s="200">
        <v>912122.5940122524</v>
      </c>
      <c r="E90" s="200">
        <v>267351.006</v>
      </c>
      <c r="F90" s="214">
        <v>1160349.0089894377</v>
      </c>
      <c r="G90" s="97"/>
      <c r="H90" s="214">
        <f t="shared" si="0"/>
        <v>251710.32056809985</v>
      </c>
      <c r="I90" s="97">
        <v>73017.02453044879</v>
      </c>
      <c r="J90" s="200">
        <f t="shared" si="1"/>
        <v>324727.3450985486</v>
      </c>
      <c r="K90" s="97"/>
      <c r="L90" s="200">
        <v>279921.18171749596</v>
      </c>
      <c r="M90" s="97">
        <v>25681.5723582378</v>
      </c>
      <c r="N90" s="210"/>
      <c r="O90" s="96"/>
      <c r="P90" s="58"/>
      <c r="Q90" s="58"/>
    </row>
    <row r="91" spans="2:17" ht="11.25">
      <c r="B91" s="5" t="s">
        <v>282</v>
      </c>
      <c r="C91" s="200">
        <v>1429578.0563834428</v>
      </c>
      <c r="D91" s="200">
        <v>915770.6162105133</v>
      </c>
      <c r="E91" s="200">
        <v>293147.601</v>
      </c>
      <c r="F91" s="214">
        <v>1194435.1143267262</v>
      </c>
      <c r="G91" s="97"/>
      <c r="H91" s="214">
        <f t="shared" si="0"/>
        <v>235142.94205671665</v>
      </c>
      <c r="I91" s="97">
        <v>43697.32087137268</v>
      </c>
      <c r="J91" s="200">
        <f t="shared" si="1"/>
        <v>278840.26292808936</v>
      </c>
      <c r="K91" s="97"/>
      <c r="L91" s="200">
        <v>267299.428656471</v>
      </c>
      <c r="M91" s="97">
        <v>-2942.268612168908</v>
      </c>
      <c r="N91" s="210"/>
      <c r="O91" s="96"/>
      <c r="P91" s="58"/>
      <c r="Q91" s="58"/>
    </row>
    <row r="92" spans="2:17" ht="11.25">
      <c r="B92" s="5" t="s">
        <v>289</v>
      </c>
      <c r="C92" s="200">
        <v>1448977.070412857</v>
      </c>
      <c r="D92" s="200">
        <v>937194.6647294502</v>
      </c>
      <c r="E92" s="200">
        <v>289137.374</v>
      </c>
      <c r="F92" s="214">
        <f>D92+E92</f>
        <v>1226332.0387294502</v>
      </c>
      <c r="G92" s="97"/>
      <c r="H92" s="214">
        <f>C92-F92</f>
        <v>222645.0316834068</v>
      </c>
      <c r="I92" s="97">
        <v>40418.68390077757</v>
      </c>
      <c r="J92" s="200">
        <f>H92+I92</f>
        <v>263063.7155841844</v>
      </c>
      <c r="K92" s="97"/>
      <c r="L92" s="200">
        <v>268429.87661573477</v>
      </c>
      <c r="M92" s="97">
        <v>-5366.161031550616</v>
      </c>
      <c r="N92" s="210"/>
      <c r="O92" s="96"/>
      <c r="P92" s="58"/>
      <c r="Q92" s="58"/>
    </row>
    <row r="93" spans="2:17" ht="11.25">
      <c r="B93" s="58" t="s">
        <v>270</v>
      </c>
      <c r="N93" s="210"/>
      <c r="O93" s="210"/>
      <c r="Q93" s="58"/>
    </row>
    <row r="94" spans="2:16" ht="11.25">
      <c r="B94" s="101" t="s">
        <v>132</v>
      </c>
      <c r="O94" s="210"/>
      <c r="P94" s="210"/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97"/>
  <sheetViews>
    <sheetView showGridLines="0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3.7109375" style="58" customWidth="1"/>
    <col min="2" max="2" width="7.57421875" style="58" customWidth="1"/>
    <col min="3" max="3" width="10.7109375" style="58" bestFit="1" customWidth="1"/>
    <col min="4" max="4" width="10.140625" style="58" bestFit="1" customWidth="1"/>
    <col min="5" max="5" width="9.28125" style="58" bestFit="1" customWidth="1"/>
    <col min="6" max="6" width="13.57421875" style="58" customWidth="1"/>
    <col min="7" max="7" width="1.7109375" style="58" customWidth="1"/>
    <col min="8" max="8" width="12.421875" style="58" customWidth="1"/>
    <col min="9" max="9" width="8.8515625" style="58" customWidth="1"/>
    <col min="10" max="10" width="13.7109375" style="58" customWidth="1"/>
    <col min="11" max="11" width="1.7109375" style="58" customWidth="1"/>
    <col min="12" max="12" width="13.00390625" style="58" customWidth="1"/>
    <col min="13" max="13" width="10.140625" style="58" customWidth="1"/>
    <col min="14" max="14" width="9.140625" style="100" customWidth="1"/>
    <col min="15" max="16384" width="9.140625" style="58" customWidth="1"/>
  </cols>
  <sheetData>
    <row r="1" spans="2:14" s="73" customFormat="1" ht="11.25" customHeight="1">
      <c r="B1" s="69" t="s">
        <v>182</v>
      </c>
      <c r="D1" s="75"/>
      <c r="E1" s="75"/>
      <c r="F1" s="75"/>
      <c r="M1" s="110" t="str">
        <f>'Tab 1'!K1</f>
        <v>Carta de Conjuntura | Dez-2015</v>
      </c>
      <c r="N1" s="93"/>
    </row>
    <row r="2" spans="2:14" s="73" customFormat="1" ht="12.75">
      <c r="B2" s="74"/>
      <c r="D2" s="75"/>
      <c r="E2" s="75"/>
      <c r="F2" s="75"/>
      <c r="M2" s="72"/>
      <c r="N2" s="93"/>
    </row>
    <row r="3" spans="2:13" ht="11.25">
      <c r="B3" s="56" t="s">
        <v>217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1.25">
      <c r="B4" s="59" t="s">
        <v>68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1.25">
      <c r="B5" s="90" t="s">
        <v>119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3" ht="11.25">
      <c r="B6" s="61"/>
      <c r="C6" s="88"/>
      <c r="D6" s="89"/>
      <c r="E6" s="89"/>
      <c r="F6" s="89"/>
      <c r="G6" s="88"/>
      <c r="H6" s="89"/>
      <c r="I6" s="89"/>
      <c r="J6" s="89"/>
      <c r="K6" s="88"/>
      <c r="L6" s="89"/>
      <c r="M6" s="89"/>
    </row>
    <row r="7" spans="2:14" s="57" customFormat="1" ht="11.25">
      <c r="B7" s="60"/>
      <c r="C7" s="272" t="s">
        <v>69</v>
      </c>
      <c r="D7" s="270" t="s">
        <v>70</v>
      </c>
      <c r="E7" s="270"/>
      <c r="F7" s="270"/>
      <c r="G7" s="62"/>
      <c r="H7" s="270" t="s">
        <v>71</v>
      </c>
      <c r="I7" s="270"/>
      <c r="J7" s="270"/>
      <c r="K7" s="62"/>
      <c r="L7" s="271" t="s">
        <v>65</v>
      </c>
      <c r="M7" s="271"/>
      <c r="N7" s="67"/>
    </row>
    <row r="8" spans="2:14" s="57" customFormat="1" ht="22.5">
      <c r="B8" s="63" t="s">
        <v>1</v>
      </c>
      <c r="C8" s="272"/>
      <c r="D8" s="64" t="s">
        <v>72</v>
      </c>
      <c r="E8" s="64" t="s">
        <v>53</v>
      </c>
      <c r="F8" s="64" t="s">
        <v>32</v>
      </c>
      <c r="G8" s="64"/>
      <c r="H8" s="64" t="s">
        <v>73</v>
      </c>
      <c r="I8" s="64" t="s">
        <v>131</v>
      </c>
      <c r="J8" s="64" t="s">
        <v>130</v>
      </c>
      <c r="K8" s="64"/>
      <c r="L8" s="64" t="s">
        <v>54</v>
      </c>
      <c r="M8" s="64" t="s">
        <v>55</v>
      </c>
      <c r="N8" s="67"/>
    </row>
    <row r="9" spans="2:14" s="62" customFormat="1" ht="11.25" customHeight="1" thickBot="1">
      <c r="B9" s="65"/>
      <c r="C9" s="65" t="s">
        <v>75</v>
      </c>
      <c r="D9" s="65" t="s">
        <v>76</v>
      </c>
      <c r="E9" s="65" t="s">
        <v>77</v>
      </c>
      <c r="F9" s="65" t="s">
        <v>78</v>
      </c>
      <c r="G9" s="65"/>
      <c r="H9" s="65" t="s">
        <v>79</v>
      </c>
      <c r="I9" s="65" t="s">
        <v>80</v>
      </c>
      <c r="J9" s="65" t="s">
        <v>81</v>
      </c>
      <c r="K9" s="65"/>
      <c r="L9" s="65" t="s">
        <v>82</v>
      </c>
      <c r="M9" s="65" t="s">
        <v>83</v>
      </c>
      <c r="N9" s="16"/>
    </row>
    <row r="10" spans="2:13" ht="12" thickTop="1">
      <c r="B10" s="134">
        <v>1996</v>
      </c>
      <c r="C10" s="204">
        <v>0</v>
      </c>
      <c r="D10" s="105">
        <v>65.03370501891875</v>
      </c>
      <c r="E10" s="105">
        <v>19.570567038332896</v>
      </c>
      <c r="F10" s="105">
        <v>84.60427205725165</v>
      </c>
      <c r="G10" s="104"/>
      <c r="H10" s="204">
        <v>0</v>
      </c>
      <c r="I10" s="204">
        <v>0</v>
      </c>
      <c r="J10" s="105">
        <v>17.564085182915747</v>
      </c>
      <c r="K10" s="105"/>
      <c r="L10" s="105">
        <v>18.648040933561486</v>
      </c>
      <c r="M10" s="105">
        <v>-1.0839557506457402</v>
      </c>
    </row>
    <row r="11" spans="2:13" ht="11.25">
      <c r="B11" s="134">
        <v>1997</v>
      </c>
      <c r="C11" s="204">
        <v>0</v>
      </c>
      <c r="D11" s="105">
        <v>65.19048761346389</v>
      </c>
      <c r="E11" s="105">
        <v>19.35844000343799</v>
      </c>
      <c r="F11" s="105">
        <v>84.54892761690189</v>
      </c>
      <c r="G11" s="104"/>
      <c r="H11" s="204">
        <v>0</v>
      </c>
      <c r="I11" s="204">
        <v>0</v>
      </c>
      <c r="J11" s="105">
        <v>18.051875973209203</v>
      </c>
      <c r="K11" s="105"/>
      <c r="L11" s="105">
        <v>19.13210577313258</v>
      </c>
      <c r="M11" s="105">
        <v>-1.0802297999233774</v>
      </c>
    </row>
    <row r="12" spans="2:13" ht="11.25">
      <c r="B12" s="134">
        <v>1998</v>
      </c>
      <c r="C12" s="204">
        <v>0</v>
      </c>
      <c r="D12" s="105">
        <v>64.02012046910224</v>
      </c>
      <c r="E12" s="105">
        <v>19.88722593352436</v>
      </c>
      <c r="F12" s="105">
        <v>83.90734640262659</v>
      </c>
      <c r="G12" s="104"/>
      <c r="H12" s="204">
        <v>0</v>
      </c>
      <c r="I12" s="204">
        <v>0</v>
      </c>
      <c r="J12" s="105">
        <v>18.462735834824276</v>
      </c>
      <c r="K12" s="105"/>
      <c r="L12" s="105">
        <v>18.54961638861483</v>
      </c>
      <c r="M12" s="105">
        <v>-0.0868805537905516</v>
      </c>
    </row>
    <row r="13" spans="2:13" ht="11.25">
      <c r="B13" s="134">
        <v>1999</v>
      </c>
      <c r="C13" s="204">
        <v>0</v>
      </c>
      <c r="D13" s="105">
        <v>64.5201828959646</v>
      </c>
      <c r="E13" s="105">
        <v>19.590860771495848</v>
      </c>
      <c r="F13" s="105">
        <v>84.11104366746044</v>
      </c>
      <c r="G13" s="104"/>
      <c r="H13" s="204">
        <v>0</v>
      </c>
      <c r="I13" s="204">
        <v>0</v>
      </c>
      <c r="J13" s="105">
        <v>17.734903202791727</v>
      </c>
      <c r="K13" s="105"/>
      <c r="L13" s="105">
        <v>17.013797451689612</v>
      </c>
      <c r="M13" s="105">
        <v>0.7211057511021136</v>
      </c>
    </row>
    <row r="14" spans="2:13" ht="11.25">
      <c r="B14" s="134">
        <v>2000</v>
      </c>
      <c r="C14" s="204">
        <v>0</v>
      </c>
      <c r="D14" s="105">
        <v>64.52664367921722</v>
      </c>
      <c r="E14" s="105">
        <v>18.612874093483303</v>
      </c>
      <c r="F14" s="105">
        <v>83.13951777270051</v>
      </c>
      <c r="G14" s="104"/>
      <c r="H14" s="204">
        <v>0</v>
      </c>
      <c r="I14" s="204">
        <v>0</v>
      </c>
      <c r="J14" s="105">
        <v>19.119403857198066</v>
      </c>
      <c r="K14" s="105"/>
      <c r="L14" s="105">
        <v>18.328561778249448</v>
      </c>
      <c r="M14" s="105">
        <v>0.7908420789486189</v>
      </c>
    </row>
    <row r="15" spans="2:13" ht="11.25">
      <c r="B15" s="134">
        <v>2001</v>
      </c>
      <c r="C15" s="204">
        <v>0</v>
      </c>
      <c r="D15" s="105">
        <v>64.10970856023067</v>
      </c>
      <c r="E15" s="105">
        <v>19.21439317377464</v>
      </c>
      <c r="F15" s="105">
        <v>83.32410173400532</v>
      </c>
      <c r="G15" s="104"/>
      <c r="H15" s="204">
        <v>0</v>
      </c>
      <c r="I15" s="204">
        <v>0</v>
      </c>
      <c r="J15" s="105">
        <v>18.869824656522365</v>
      </c>
      <c r="K15" s="105"/>
      <c r="L15" s="105">
        <v>18.436526426927305</v>
      </c>
      <c r="M15" s="105">
        <v>0.43329822959505826</v>
      </c>
    </row>
    <row r="16" spans="2:13" ht="11.25">
      <c r="B16" s="134">
        <v>2002</v>
      </c>
      <c r="C16" s="204">
        <v>0</v>
      </c>
      <c r="D16" s="105">
        <v>61.935751336771574</v>
      </c>
      <c r="E16" s="105">
        <v>19.67328053616364</v>
      </c>
      <c r="F16" s="105">
        <v>81.6090318729352</v>
      </c>
      <c r="G16" s="104"/>
      <c r="H16" s="204">
        <v>0</v>
      </c>
      <c r="I16" s="204">
        <v>0</v>
      </c>
      <c r="J16" s="105">
        <v>17.551731880820814</v>
      </c>
      <c r="K16" s="105"/>
      <c r="L16" s="105">
        <v>17.95552484923701</v>
      </c>
      <c r="M16" s="105">
        <v>-0.40379296841619405</v>
      </c>
    </row>
    <row r="17" spans="2:13" ht="11.25">
      <c r="B17" s="134">
        <v>2003</v>
      </c>
      <c r="C17" s="204">
        <v>0</v>
      </c>
      <c r="D17" s="105">
        <v>61.80807097385753</v>
      </c>
      <c r="E17" s="105">
        <v>18.91867229968861</v>
      </c>
      <c r="F17" s="105">
        <v>80.72674327354613</v>
      </c>
      <c r="G17" s="104"/>
      <c r="H17" s="204">
        <v>0</v>
      </c>
      <c r="I17" s="204">
        <v>0</v>
      </c>
      <c r="J17" s="105">
        <v>17.056925807629717</v>
      </c>
      <c r="K17" s="105"/>
      <c r="L17" s="105">
        <v>16.670160043396535</v>
      </c>
      <c r="M17" s="105">
        <v>0.3867657642331815</v>
      </c>
    </row>
    <row r="18" spans="2:13" ht="11.25">
      <c r="B18" s="134">
        <v>2004</v>
      </c>
      <c r="C18" s="204">
        <v>0</v>
      </c>
      <c r="D18" s="105">
        <v>60.23621061449704</v>
      </c>
      <c r="E18" s="105">
        <v>18.315586507418185</v>
      </c>
      <c r="F18" s="105">
        <v>78.55179712191523</v>
      </c>
      <c r="G18" s="103"/>
      <c r="H18" s="204">
        <v>0</v>
      </c>
      <c r="I18" s="204">
        <v>0</v>
      </c>
      <c r="J18" s="105">
        <v>18.038830779581158</v>
      </c>
      <c r="K18" s="105"/>
      <c r="L18" s="105">
        <v>17.384492018762852</v>
      </c>
      <c r="M18" s="105">
        <v>0.6543387608183041</v>
      </c>
    </row>
    <row r="19" spans="2:13" ht="11.25">
      <c r="B19" s="134">
        <v>2005</v>
      </c>
      <c r="C19" s="204">
        <v>0</v>
      </c>
      <c r="D19" s="105">
        <v>60.44345492574117</v>
      </c>
      <c r="E19" s="105">
        <v>18.72293885787607</v>
      </c>
      <c r="F19" s="105">
        <v>79.16639378361724</v>
      </c>
      <c r="G19" s="103"/>
      <c r="H19" s="204">
        <v>0</v>
      </c>
      <c r="I19" s="204">
        <v>0</v>
      </c>
      <c r="J19" s="105">
        <v>17.437026910344386</v>
      </c>
      <c r="K19" s="105"/>
      <c r="L19" s="105">
        <v>17.215583096551406</v>
      </c>
      <c r="M19" s="105">
        <v>0.221443813792979</v>
      </c>
    </row>
    <row r="20" spans="2:14" s="57" customFormat="1" ht="11.25">
      <c r="B20" s="112">
        <v>2006</v>
      </c>
      <c r="C20" s="204">
        <v>0</v>
      </c>
      <c r="D20" s="105">
        <v>60.43732942925415</v>
      </c>
      <c r="E20" s="105">
        <v>18.81463065210723</v>
      </c>
      <c r="F20" s="105">
        <v>79.25196008136139</v>
      </c>
      <c r="G20" s="103"/>
      <c r="H20" s="204">
        <v>0</v>
      </c>
      <c r="I20" s="204">
        <v>0</v>
      </c>
      <c r="J20" s="105">
        <v>18.043795971984437</v>
      </c>
      <c r="K20" s="105"/>
      <c r="L20" s="105">
        <v>17.260377378115912</v>
      </c>
      <c r="M20" s="105">
        <v>0.7834185938685237</v>
      </c>
      <c r="N20" s="67"/>
    </row>
    <row r="21" spans="2:14" s="57" customFormat="1" ht="11.25">
      <c r="B21" s="112">
        <v>2007</v>
      </c>
      <c r="C21" s="204">
        <v>0</v>
      </c>
      <c r="D21" s="105">
        <v>59.91504714477311</v>
      </c>
      <c r="E21" s="105">
        <v>18.73134880703239</v>
      </c>
      <c r="F21" s="105">
        <v>78.64639595180552</v>
      </c>
      <c r="G21" s="103"/>
      <c r="H21" s="204">
        <v>0</v>
      </c>
      <c r="I21" s="204">
        <v>0</v>
      </c>
      <c r="J21" s="105">
        <v>19.991383366522566</v>
      </c>
      <c r="K21" s="105"/>
      <c r="L21" s="105">
        <v>18.06876227007933</v>
      </c>
      <c r="M21" s="105">
        <v>1.9226210964432393</v>
      </c>
      <c r="N21" s="67"/>
    </row>
    <row r="22" spans="2:14" s="57" customFormat="1" ht="11.25">
      <c r="B22" s="112">
        <v>2008</v>
      </c>
      <c r="C22" s="204">
        <v>0</v>
      </c>
      <c r="D22" s="105">
        <v>59.77097194812432</v>
      </c>
      <c r="E22" s="105">
        <v>18.620346191988816</v>
      </c>
      <c r="F22" s="105">
        <v>78.39131814011314</v>
      </c>
      <c r="G22" s="103"/>
      <c r="H22" s="204">
        <v>0</v>
      </c>
      <c r="I22" s="204">
        <v>0</v>
      </c>
      <c r="J22" s="105">
        <v>21.79978670570058</v>
      </c>
      <c r="K22" s="105"/>
      <c r="L22" s="105">
        <v>19.49017012744456</v>
      </c>
      <c r="M22" s="105">
        <v>2.3096165782560183</v>
      </c>
      <c r="N22" s="67"/>
    </row>
    <row r="23" spans="2:14" s="57" customFormat="1" ht="11.25">
      <c r="B23" s="112">
        <v>2009</v>
      </c>
      <c r="C23" s="204">
        <v>0</v>
      </c>
      <c r="D23" s="105">
        <v>62.01588194453823</v>
      </c>
      <c r="E23" s="105">
        <v>19.432227827340956</v>
      </c>
      <c r="F23" s="105">
        <v>81.44810977187919</v>
      </c>
      <c r="G23" s="103"/>
      <c r="H23" s="204">
        <v>0</v>
      </c>
      <c r="I23" s="204">
        <v>0</v>
      </c>
      <c r="J23" s="105">
        <v>18.9557130881268</v>
      </c>
      <c r="K23" s="105"/>
      <c r="L23" s="105">
        <v>19.205444455529438</v>
      </c>
      <c r="M23" s="105">
        <v>-0.24973136740263988</v>
      </c>
      <c r="N23" s="67"/>
    </row>
    <row r="24" spans="2:14" s="57" customFormat="1" ht="11.25">
      <c r="B24" s="112">
        <v>2010</v>
      </c>
      <c r="C24" s="105">
        <v>98.46124435019053</v>
      </c>
      <c r="D24" s="105">
        <v>60.23294016854326</v>
      </c>
      <c r="E24" s="105">
        <v>19.01202392177696</v>
      </c>
      <c r="F24" s="105">
        <v>79.24496409032021</v>
      </c>
      <c r="G24" s="103"/>
      <c r="H24" s="105">
        <v>19.21628025987031</v>
      </c>
      <c r="I24" s="105">
        <v>2.5794995970055057</v>
      </c>
      <c r="J24" s="105">
        <v>21.795779856875814</v>
      </c>
      <c r="K24" s="105"/>
      <c r="L24" s="105">
        <v>20.5913809050294</v>
      </c>
      <c r="M24" s="105">
        <v>1.2043989518464164</v>
      </c>
      <c r="N24" s="67"/>
    </row>
    <row r="25" spans="2:14" s="57" customFormat="1" ht="11.25">
      <c r="B25" s="112">
        <v>2011</v>
      </c>
      <c r="C25" s="105">
        <v>98.41042618439418</v>
      </c>
      <c r="D25" s="105">
        <v>60.27772920374008</v>
      </c>
      <c r="E25" s="105">
        <v>18.68370072449604</v>
      </c>
      <c r="F25" s="105">
        <v>78.96142992823613</v>
      </c>
      <c r="G25" s="103"/>
      <c r="H25" s="105">
        <v>19.44899625615805</v>
      </c>
      <c r="I25" s="105">
        <v>2.359238014711363</v>
      </c>
      <c r="J25" s="105">
        <v>21.808234270869413</v>
      </c>
      <c r="K25" s="105"/>
      <c r="L25" s="105">
        <v>20.638480009783382</v>
      </c>
      <c r="M25" s="105">
        <v>1.1697542610860294</v>
      </c>
      <c r="N25" s="67"/>
    </row>
    <row r="26" spans="2:14" s="57" customFormat="1" ht="11.25">
      <c r="B26" s="112">
        <v>2012</v>
      </c>
      <c r="C26" s="105">
        <v>98.75326876962596</v>
      </c>
      <c r="D26" s="105">
        <v>61.7091234859288</v>
      </c>
      <c r="E26" s="105">
        <v>19.299691836458177</v>
      </c>
      <c r="F26" s="105">
        <v>81.00881532238698</v>
      </c>
      <c r="G26" s="103"/>
      <c r="H26" s="105">
        <v>17.744453447238975</v>
      </c>
      <c r="I26" s="105">
        <v>2.5989421820967142</v>
      </c>
      <c r="J26" s="105">
        <v>20.34339562933569</v>
      </c>
      <c r="K26" s="105"/>
      <c r="L26" s="105">
        <v>20.210154941530593</v>
      </c>
      <c r="M26" s="105">
        <v>0.1332406878050973</v>
      </c>
      <c r="N26" s="105"/>
    </row>
    <row r="27" spans="2:14" s="57" customFormat="1" ht="11.25">
      <c r="B27" s="112">
        <v>2013</v>
      </c>
      <c r="C27" s="105">
        <v>98.61892898811756</v>
      </c>
      <c r="D27" s="105">
        <v>62.0590243194033</v>
      </c>
      <c r="E27" s="105">
        <v>19.589733069979324</v>
      </c>
      <c r="F27" s="105">
        <v>81.64875738938264</v>
      </c>
      <c r="G27" s="103"/>
      <c r="H27" s="105">
        <v>16.97017159873495</v>
      </c>
      <c r="I27" s="105">
        <v>3.717656329500268</v>
      </c>
      <c r="J27" s="105">
        <v>20.68782792823522</v>
      </c>
      <c r="K27" s="105"/>
      <c r="L27" s="105">
        <v>20.533472261835023</v>
      </c>
      <c r="M27" s="105">
        <v>0.15435566640019716</v>
      </c>
      <c r="N27" s="105"/>
    </row>
    <row r="28" spans="2:14" s="57" customFormat="1" ht="12" thickBot="1">
      <c r="B28" s="135">
        <v>2014</v>
      </c>
      <c r="C28" s="107">
        <v>98.5014136699276</v>
      </c>
      <c r="D28" s="107">
        <v>62.48228379717533</v>
      </c>
      <c r="E28" s="107">
        <v>20.192889517299957</v>
      </c>
      <c r="F28" s="107">
        <v>82.67517331447529</v>
      </c>
      <c r="G28" s="106"/>
      <c r="H28" s="107">
        <v>15.826240355452303</v>
      </c>
      <c r="I28" s="107">
        <v>4.255516998719373</v>
      </c>
      <c r="J28" s="107">
        <v>20.08175735417168</v>
      </c>
      <c r="K28" s="107"/>
      <c r="L28" s="107">
        <v>19.743977395007015</v>
      </c>
      <c r="M28" s="107">
        <v>0.3377799591646593</v>
      </c>
      <c r="N28" s="105"/>
    </row>
    <row r="29" spans="2:13" s="57" customFormat="1" ht="12" thickTop="1">
      <c r="B29" s="9" t="s">
        <v>192</v>
      </c>
      <c r="C29" s="204">
        <v>0</v>
      </c>
      <c r="D29" s="105">
        <v>63.563785979968465</v>
      </c>
      <c r="E29" s="105">
        <v>17.772359611630847</v>
      </c>
      <c r="F29" s="105">
        <v>81.35873932358871</v>
      </c>
      <c r="G29" s="105"/>
      <c r="H29" s="204">
        <v>0</v>
      </c>
      <c r="I29" s="204">
        <v>0</v>
      </c>
      <c r="J29" s="105">
        <v>20.38579251265432</v>
      </c>
      <c r="K29" s="105"/>
      <c r="L29" s="105">
        <v>20.542215778055283</v>
      </c>
      <c r="M29" s="105">
        <v>-0.17930209452130055</v>
      </c>
    </row>
    <row r="30" spans="2:13" s="57" customFormat="1" ht="11.25">
      <c r="B30" s="9" t="s">
        <v>193</v>
      </c>
      <c r="C30" s="204">
        <v>0</v>
      </c>
      <c r="D30" s="105">
        <v>64.8918399970583</v>
      </c>
      <c r="E30" s="105">
        <v>17.997755334251906</v>
      </c>
      <c r="F30" s="105">
        <v>82.91216369555598</v>
      </c>
      <c r="G30" s="105"/>
      <c r="H30" s="204">
        <v>0</v>
      </c>
      <c r="I30" s="204">
        <v>0</v>
      </c>
      <c r="J30" s="105">
        <v>19.043137065140016</v>
      </c>
      <c r="K30" s="105"/>
      <c r="L30" s="105">
        <v>18.412973207290932</v>
      </c>
      <c r="M30" s="105">
        <v>0.31782093958321866</v>
      </c>
    </row>
    <row r="31" spans="2:13" s="57" customFormat="1" ht="11.25">
      <c r="B31" s="9" t="s">
        <v>194</v>
      </c>
      <c r="C31" s="204">
        <v>0</v>
      </c>
      <c r="D31" s="105">
        <v>64.7505052218737</v>
      </c>
      <c r="E31" s="105">
        <v>17.672092613341782</v>
      </c>
      <c r="F31" s="105">
        <v>82.43607885213413</v>
      </c>
      <c r="G31" s="105"/>
      <c r="H31" s="204">
        <v>0</v>
      </c>
      <c r="I31" s="204">
        <v>0</v>
      </c>
      <c r="J31" s="105">
        <v>19.991046916684745</v>
      </c>
      <c r="K31" s="105"/>
      <c r="L31" s="105">
        <v>17.44231387024837</v>
      </c>
      <c r="M31" s="105">
        <v>2.203034458367154</v>
      </c>
    </row>
    <row r="32" spans="2:13" s="57" customFormat="1" ht="11.25">
      <c r="B32" s="45" t="s">
        <v>195</v>
      </c>
      <c r="C32" s="205">
        <v>0</v>
      </c>
      <c r="D32" s="138">
        <v>65.05639154167486</v>
      </c>
      <c r="E32" s="138">
        <v>21.387734599896845</v>
      </c>
      <c r="F32" s="138">
        <v>86.41624075130416</v>
      </c>
      <c r="G32" s="138"/>
      <c r="H32" s="205">
        <v>0</v>
      </c>
      <c r="I32" s="205">
        <v>0</v>
      </c>
      <c r="J32" s="138">
        <v>17.450648954265926</v>
      </c>
      <c r="K32" s="138"/>
      <c r="L32" s="138">
        <v>17.102767814331298</v>
      </c>
      <c r="M32" s="138">
        <v>-0.019017922791758943</v>
      </c>
    </row>
    <row r="33" spans="2:13" s="57" customFormat="1" ht="11.25">
      <c r="B33" s="9" t="s">
        <v>196</v>
      </c>
      <c r="C33" s="204">
        <v>0</v>
      </c>
      <c r="D33" s="105">
        <v>65.08446754414838</v>
      </c>
      <c r="E33" s="105">
        <v>17.66247033119098</v>
      </c>
      <c r="F33" s="105">
        <v>82.63666458272475</v>
      </c>
      <c r="G33" s="105"/>
      <c r="H33" s="204">
        <v>0</v>
      </c>
      <c r="I33" s="204">
        <v>0</v>
      </c>
      <c r="J33" s="105">
        <v>20.141883047399663</v>
      </c>
      <c r="K33" s="105"/>
      <c r="L33" s="105">
        <v>19.74246162872073</v>
      </c>
      <c r="M33" s="105">
        <v>0.494936862477552</v>
      </c>
    </row>
    <row r="34" spans="2:13" s="57" customFormat="1" ht="11.25">
      <c r="B34" s="9" t="s">
        <v>197</v>
      </c>
      <c r="C34" s="204">
        <v>0</v>
      </c>
      <c r="D34" s="105">
        <v>64.95783122162611</v>
      </c>
      <c r="E34" s="105">
        <v>18.128814696798905</v>
      </c>
      <c r="F34" s="105">
        <v>82.97206121818766</v>
      </c>
      <c r="G34" s="105"/>
      <c r="H34" s="204">
        <v>0</v>
      </c>
      <c r="I34" s="204">
        <v>0</v>
      </c>
      <c r="J34" s="105">
        <v>19.49555753478568</v>
      </c>
      <c r="K34" s="105"/>
      <c r="L34" s="105">
        <v>19.17280482342199</v>
      </c>
      <c r="M34" s="105">
        <v>0.13156445223188504</v>
      </c>
    </row>
    <row r="35" spans="2:13" s="57" customFormat="1" ht="11.25">
      <c r="B35" s="9" t="s">
        <v>198</v>
      </c>
      <c r="C35" s="204">
        <v>0</v>
      </c>
      <c r="D35" s="105">
        <v>63.600002172241574</v>
      </c>
      <c r="E35" s="105">
        <v>18.040127716463953</v>
      </c>
      <c r="F35" s="105">
        <v>81.5549468892844</v>
      </c>
      <c r="G35" s="105"/>
      <c r="H35" s="204">
        <v>0</v>
      </c>
      <c r="I35" s="204">
        <v>0</v>
      </c>
      <c r="J35" s="105">
        <v>20.300197762106396</v>
      </c>
      <c r="K35" s="105"/>
      <c r="L35" s="105">
        <v>18.172314704417886</v>
      </c>
      <c r="M35" s="105">
        <v>1.9382726193863584</v>
      </c>
    </row>
    <row r="36" spans="2:13" s="57" customFormat="1" ht="11.25">
      <c r="B36" s="45" t="s">
        <v>199</v>
      </c>
      <c r="C36" s="205">
        <v>0</v>
      </c>
      <c r="D36" s="138">
        <v>62.921704938698156</v>
      </c>
      <c r="E36" s="138">
        <v>23.238255379113347</v>
      </c>
      <c r="F36" s="138">
        <v>86.10169992403</v>
      </c>
      <c r="G36" s="138"/>
      <c r="H36" s="205">
        <v>0</v>
      </c>
      <c r="I36" s="205">
        <v>0</v>
      </c>
      <c r="J36" s="138">
        <v>15.800813163213451</v>
      </c>
      <c r="K36" s="138"/>
      <c r="L36" s="138">
        <v>16.757107519753095</v>
      </c>
      <c r="M36" s="138">
        <v>-1.1980234555573261</v>
      </c>
    </row>
    <row r="37" spans="2:13" s="57" customFormat="1" ht="11.25">
      <c r="B37" s="9" t="s">
        <v>200</v>
      </c>
      <c r="C37" s="204">
        <v>0</v>
      </c>
      <c r="D37" s="105">
        <v>63.07771855059906</v>
      </c>
      <c r="E37" s="105">
        <v>19.1930376606147</v>
      </c>
      <c r="F37" s="105">
        <v>82.24502751848578</v>
      </c>
      <c r="G37" s="105"/>
      <c r="H37" s="204">
        <v>0</v>
      </c>
      <c r="I37" s="204">
        <v>0</v>
      </c>
      <c r="J37" s="105">
        <v>18.833899821724263</v>
      </c>
      <c r="K37" s="105"/>
      <c r="L37" s="105">
        <v>18.348389942076302</v>
      </c>
      <c r="M37" s="105">
        <v>0.5270468501267788</v>
      </c>
    </row>
    <row r="38" spans="2:13" s="57" customFormat="1" ht="11.25">
      <c r="B38" s="9" t="s">
        <v>201</v>
      </c>
      <c r="C38" s="204">
        <v>0</v>
      </c>
      <c r="D38" s="105">
        <v>61.464039184815256</v>
      </c>
      <c r="E38" s="105">
        <v>19.46814971843874</v>
      </c>
      <c r="F38" s="105">
        <v>80.96439077285258</v>
      </c>
      <c r="G38" s="105"/>
      <c r="H38" s="204">
        <v>0</v>
      </c>
      <c r="I38" s="204">
        <v>0</v>
      </c>
      <c r="J38" s="105">
        <v>20.191754834209398</v>
      </c>
      <c r="K38" s="105"/>
      <c r="L38" s="105">
        <v>17.848672073063298</v>
      </c>
      <c r="M38" s="105">
        <v>2.1304391155161735</v>
      </c>
    </row>
    <row r="39" spans="2:13" s="57" customFormat="1" ht="11.25">
      <c r="B39" s="9" t="s">
        <v>202</v>
      </c>
      <c r="C39" s="204">
        <v>0</v>
      </c>
      <c r="D39" s="105">
        <v>61.52153934138313</v>
      </c>
      <c r="E39" s="105">
        <v>18.102143442088504</v>
      </c>
      <c r="F39" s="105">
        <v>79.69345947773598</v>
      </c>
      <c r="G39" s="105"/>
      <c r="H39" s="204">
        <v>0</v>
      </c>
      <c r="I39" s="204">
        <v>0</v>
      </c>
      <c r="J39" s="105">
        <v>18.005557743131295</v>
      </c>
      <c r="K39" s="105"/>
      <c r="L39" s="105">
        <v>17.881231833774162</v>
      </c>
      <c r="M39" s="105">
        <v>-0.06197376480556487</v>
      </c>
    </row>
    <row r="40" spans="2:14" s="57" customFormat="1" ht="11.25">
      <c r="B40" s="45" t="s">
        <v>203</v>
      </c>
      <c r="C40" s="205">
        <v>0</v>
      </c>
      <c r="D40" s="138">
        <v>61.64566115068738</v>
      </c>
      <c r="E40" s="138">
        <v>22.27635902557562</v>
      </c>
      <c r="F40" s="138">
        <v>83.96839849517247</v>
      </c>
      <c r="G40" s="138"/>
      <c r="H40" s="205">
        <v>0</v>
      </c>
      <c r="I40" s="205">
        <v>0</v>
      </c>
      <c r="J40" s="138">
        <v>13.697718750670813</v>
      </c>
      <c r="K40" s="138"/>
      <c r="L40" s="138">
        <v>17.678589742271306</v>
      </c>
      <c r="M40" s="138">
        <v>-4.131686747022193</v>
      </c>
      <c r="N40" s="108"/>
    </row>
    <row r="41" spans="2:13" s="57" customFormat="1" ht="11.25">
      <c r="B41" s="9" t="s">
        <v>204</v>
      </c>
      <c r="C41" s="204">
        <v>0</v>
      </c>
      <c r="D41" s="105">
        <v>64.80492186690438</v>
      </c>
      <c r="E41" s="105">
        <v>17.668190990538914</v>
      </c>
      <c r="F41" s="105">
        <v>82.41597920262699</v>
      </c>
      <c r="G41" s="105"/>
      <c r="H41" s="204">
        <v>0</v>
      </c>
      <c r="I41" s="204">
        <v>0</v>
      </c>
      <c r="J41" s="105">
        <v>16.213465928626896</v>
      </c>
      <c r="K41" s="105"/>
      <c r="L41" s="105">
        <v>17.687386240835</v>
      </c>
      <c r="M41" s="105">
        <v>-1.4228564868870288</v>
      </c>
    </row>
    <row r="42" spans="2:13" s="57" customFormat="1" ht="11.25">
      <c r="B42" s="9" t="s">
        <v>205</v>
      </c>
      <c r="C42" s="204">
        <v>0</v>
      </c>
      <c r="D42" s="105">
        <v>62.12052182549586</v>
      </c>
      <c r="E42" s="105">
        <v>18.752774560715253</v>
      </c>
      <c r="F42" s="105">
        <v>80.78240881212804</v>
      </c>
      <c r="G42" s="105"/>
      <c r="H42" s="204">
        <v>0</v>
      </c>
      <c r="I42" s="204">
        <v>0</v>
      </c>
      <c r="J42" s="105">
        <v>17.067317630085213</v>
      </c>
      <c r="K42" s="105"/>
      <c r="L42" s="105">
        <v>16.39566721457256</v>
      </c>
      <c r="M42" s="105">
        <v>0.41887657663215555</v>
      </c>
    </row>
    <row r="43" spans="2:13" s="57" customFormat="1" ht="11.25">
      <c r="B43" s="9" t="s">
        <v>206</v>
      </c>
      <c r="C43" s="204">
        <v>0</v>
      </c>
      <c r="D43" s="105">
        <v>60.872852291285305</v>
      </c>
      <c r="E43" s="105">
        <v>18.78984668833791</v>
      </c>
      <c r="F43" s="105">
        <v>79.55718430732071</v>
      </c>
      <c r="G43" s="105"/>
      <c r="H43" s="204">
        <v>0</v>
      </c>
      <c r="I43" s="204">
        <v>0</v>
      </c>
      <c r="J43" s="105">
        <v>17.837639463762077</v>
      </c>
      <c r="K43" s="105"/>
      <c r="L43" s="105">
        <v>16.338888474976393</v>
      </c>
      <c r="M43" s="105">
        <v>1.184486818263949</v>
      </c>
    </row>
    <row r="44" spans="2:14" ht="11.25">
      <c r="B44" s="45" t="s">
        <v>207</v>
      </c>
      <c r="C44" s="205">
        <v>0</v>
      </c>
      <c r="D44" s="138">
        <v>59.974790028622735</v>
      </c>
      <c r="E44" s="138">
        <v>20.855800119637568</v>
      </c>
      <c r="F44" s="138">
        <v>80.70627948137582</v>
      </c>
      <c r="G44" s="138"/>
      <c r="H44" s="205">
        <v>0</v>
      </c>
      <c r="I44" s="205">
        <v>0</v>
      </c>
      <c r="J44" s="138">
        <v>17.10848309035867</v>
      </c>
      <c r="K44" s="138"/>
      <c r="L44" s="138">
        <v>16.116737301895267</v>
      </c>
      <c r="M44" s="138">
        <v>0.6533960136040678</v>
      </c>
      <c r="N44" s="58"/>
    </row>
    <row r="45" spans="2:14" ht="11.25">
      <c r="B45" s="9" t="s">
        <v>172</v>
      </c>
      <c r="C45" s="204">
        <v>0</v>
      </c>
      <c r="D45" s="105">
        <v>61.63886329402509</v>
      </c>
      <c r="E45" s="105">
        <v>17.219159973467335</v>
      </c>
      <c r="F45" s="105">
        <v>78.7774188245866</v>
      </c>
      <c r="G45" s="105"/>
      <c r="H45" s="204">
        <v>0</v>
      </c>
      <c r="I45" s="204">
        <v>0</v>
      </c>
      <c r="J45" s="105">
        <v>18.391039549515</v>
      </c>
      <c r="K45" s="105"/>
      <c r="L45" s="105">
        <v>17.26625172653128</v>
      </c>
      <c r="M45" s="105">
        <v>1.25814844081697</v>
      </c>
      <c r="N45" s="58"/>
    </row>
    <row r="46" spans="2:14" ht="11.25">
      <c r="B46" s="9" t="s">
        <v>173</v>
      </c>
      <c r="C46" s="204">
        <v>0</v>
      </c>
      <c r="D46" s="105">
        <v>59.11922731100917</v>
      </c>
      <c r="E46" s="105">
        <v>17.59251016762077</v>
      </c>
      <c r="F46" s="105">
        <v>76.63255484468905</v>
      </c>
      <c r="G46" s="105"/>
      <c r="H46" s="204">
        <v>0</v>
      </c>
      <c r="I46" s="204">
        <v>0</v>
      </c>
      <c r="J46" s="105">
        <v>19.412055261166962</v>
      </c>
      <c r="K46" s="105"/>
      <c r="L46" s="105">
        <v>17.297254359561485</v>
      </c>
      <c r="M46" s="105">
        <v>1.9579497614624464</v>
      </c>
      <c r="N46" s="58"/>
    </row>
    <row r="47" spans="2:14" ht="11.25">
      <c r="B47" s="9" t="s">
        <v>174</v>
      </c>
      <c r="C47" s="204">
        <v>0</v>
      </c>
      <c r="D47" s="105">
        <v>59.74850109732844</v>
      </c>
      <c r="E47" s="105">
        <v>17.88443500704677</v>
      </c>
      <c r="F47" s="105">
        <v>77.55597460163123</v>
      </c>
      <c r="G47" s="105"/>
      <c r="H47" s="204">
        <v>0</v>
      </c>
      <c r="I47" s="204">
        <v>0</v>
      </c>
      <c r="J47" s="105">
        <v>18.421520753246483</v>
      </c>
      <c r="K47" s="105"/>
      <c r="L47" s="105">
        <v>17.948338092696222</v>
      </c>
      <c r="M47" s="105">
        <v>0.2632645885885715</v>
      </c>
      <c r="N47" s="58"/>
    </row>
    <row r="48" spans="2:14" ht="11.25">
      <c r="B48" s="45" t="s">
        <v>175</v>
      </c>
      <c r="C48" s="205">
        <v>0</v>
      </c>
      <c r="D48" s="138">
        <v>60.43145243370904</v>
      </c>
      <c r="E48" s="138">
        <v>20.885291455317834</v>
      </c>
      <c r="F48" s="138">
        <v>81.21838932501615</v>
      </c>
      <c r="G48" s="138"/>
      <c r="H48" s="205">
        <v>0</v>
      </c>
      <c r="I48" s="205">
        <v>0</v>
      </c>
      <c r="J48" s="138">
        <v>16.14802454750264</v>
      </c>
      <c r="K48" s="138"/>
      <c r="L48" s="138">
        <v>16.78351693891667</v>
      </c>
      <c r="M48" s="138">
        <v>-0.9056586889634491</v>
      </c>
      <c r="N48" s="58"/>
    </row>
    <row r="49" spans="2:14" ht="11.25">
      <c r="B49" s="9" t="s">
        <v>134</v>
      </c>
      <c r="C49" s="204">
        <v>0</v>
      </c>
      <c r="D49" s="105">
        <v>61.744594502233774</v>
      </c>
      <c r="E49" s="105">
        <v>17.922829762190563</v>
      </c>
      <c r="F49" s="105">
        <v>79.50869216242373</v>
      </c>
      <c r="G49" s="105"/>
      <c r="H49" s="204">
        <v>0</v>
      </c>
      <c r="I49" s="204">
        <v>0</v>
      </c>
      <c r="J49" s="105">
        <v>17.22350277952386</v>
      </c>
      <c r="K49" s="105"/>
      <c r="L49" s="105">
        <v>17.088617241249484</v>
      </c>
      <c r="M49" s="105">
        <v>0.1547612945300473</v>
      </c>
      <c r="N49" s="58"/>
    </row>
    <row r="50" spans="2:14" ht="11.25">
      <c r="B50" s="9" t="s">
        <v>135</v>
      </c>
      <c r="C50" s="204">
        <v>0</v>
      </c>
      <c r="D50" s="105">
        <v>60.07794654203384</v>
      </c>
      <c r="E50" s="105">
        <v>17.91305517868046</v>
      </c>
      <c r="F50" s="105">
        <v>77.82529659717669</v>
      </c>
      <c r="G50" s="105"/>
      <c r="H50" s="204">
        <v>0</v>
      </c>
      <c r="I50" s="204">
        <v>0</v>
      </c>
      <c r="J50" s="105">
        <v>18.956632605018775</v>
      </c>
      <c r="K50" s="105"/>
      <c r="L50" s="105">
        <v>17.31452036677309</v>
      </c>
      <c r="M50" s="105">
        <v>1.3722525979948228</v>
      </c>
      <c r="N50" s="58"/>
    </row>
    <row r="51" spans="2:14" ht="11.25">
      <c r="B51" s="9" t="s">
        <v>136</v>
      </c>
      <c r="C51" s="204">
        <v>0</v>
      </c>
      <c r="D51" s="105">
        <v>60.21353340594582</v>
      </c>
      <c r="E51" s="105">
        <v>17.994721664993264</v>
      </c>
      <c r="F51" s="105">
        <v>78.02780756541871</v>
      </c>
      <c r="G51" s="105"/>
      <c r="H51" s="204">
        <v>0</v>
      </c>
      <c r="I51" s="204">
        <v>0</v>
      </c>
      <c r="J51" s="105">
        <v>18.14654622953015</v>
      </c>
      <c r="K51" s="105"/>
      <c r="L51" s="105">
        <v>17.47894839548293</v>
      </c>
      <c r="M51" s="105">
        <v>0.3404377656518363</v>
      </c>
      <c r="N51" s="58"/>
    </row>
    <row r="52" spans="2:14" ht="11.25">
      <c r="B52" s="45" t="s">
        <v>137</v>
      </c>
      <c r="C52" s="205">
        <v>0</v>
      </c>
      <c r="D52" s="138">
        <v>60.10804283119779</v>
      </c>
      <c r="E52" s="138">
        <v>21.467837879648872</v>
      </c>
      <c r="F52" s="138">
        <v>81.34301708049769</v>
      </c>
      <c r="G52" s="138"/>
      <c r="H52" s="205">
        <v>0</v>
      </c>
      <c r="I52" s="205">
        <v>0</v>
      </c>
      <c r="J52" s="138">
        <v>15.58396733207158</v>
      </c>
      <c r="K52" s="138"/>
      <c r="L52" s="138">
        <v>16.389540443819996</v>
      </c>
      <c r="M52" s="138">
        <v>-1.1635254678777043</v>
      </c>
      <c r="N52" s="58"/>
    </row>
    <row r="53" spans="2:14" ht="11.25">
      <c r="B53" s="9" t="s">
        <v>138</v>
      </c>
      <c r="C53" s="204">
        <v>0</v>
      </c>
      <c r="D53" s="105">
        <v>62.244305755589245</v>
      </c>
      <c r="E53" s="105">
        <v>18.220633390560533</v>
      </c>
      <c r="F53" s="105">
        <v>80.28439228094895</v>
      </c>
      <c r="G53" s="105"/>
      <c r="H53" s="204">
        <v>0</v>
      </c>
      <c r="I53" s="204">
        <v>0</v>
      </c>
      <c r="J53" s="105">
        <v>17.131762940714612</v>
      </c>
      <c r="K53" s="105"/>
      <c r="L53" s="105">
        <v>17.450524576754873</v>
      </c>
      <c r="M53" s="105">
        <v>-0.3079912846972834</v>
      </c>
      <c r="N53" s="58"/>
    </row>
    <row r="54" spans="2:14" ht="11.25">
      <c r="B54" s="9" t="s">
        <v>139</v>
      </c>
      <c r="C54" s="204">
        <v>0</v>
      </c>
      <c r="D54" s="105">
        <v>61.13938625181036</v>
      </c>
      <c r="E54" s="105">
        <v>18.16717357891297</v>
      </c>
      <c r="F54" s="105">
        <v>79.10614078183936</v>
      </c>
      <c r="G54" s="105"/>
      <c r="H54" s="204">
        <v>0</v>
      </c>
      <c r="I54" s="204">
        <v>0</v>
      </c>
      <c r="J54" s="105">
        <v>18.72772557602905</v>
      </c>
      <c r="K54" s="105"/>
      <c r="L54" s="105">
        <v>17.308691675169644</v>
      </c>
      <c r="M54" s="105">
        <v>1.1458623658124965</v>
      </c>
      <c r="N54" s="58"/>
    </row>
    <row r="55" spans="2:14" ht="11.25">
      <c r="B55" s="9" t="s">
        <v>140</v>
      </c>
      <c r="C55" s="204">
        <v>0</v>
      </c>
      <c r="D55" s="105">
        <v>59.68038928053857</v>
      </c>
      <c r="E55" s="105">
        <v>18.107270525379818</v>
      </c>
      <c r="F55" s="105">
        <v>77.57655817682313</v>
      </c>
      <c r="G55" s="105"/>
      <c r="H55" s="204">
        <v>0</v>
      </c>
      <c r="I55" s="204">
        <v>0</v>
      </c>
      <c r="J55" s="105">
        <v>18.94738771305081</v>
      </c>
      <c r="K55" s="105"/>
      <c r="L55" s="105">
        <v>17.53961471689504</v>
      </c>
      <c r="M55" s="105">
        <v>1.103886233561714</v>
      </c>
      <c r="N55" s="58"/>
    </row>
    <row r="56" spans="2:14" ht="11.25">
      <c r="B56" s="45" t="s">
        <v>141</v>
      </c>
      <c r="C56" s="205">
        <v>0</v>
      </c>
      <c r="D56" s="138">
        <v>59.00051451082655</v>
      </c>
      <c r="E56" s="138">
        <v>21.383447301776354</v>
      </c>
      <c r="F56" s="138">
        <v>80.13044979212977</v>
      </c>
      <c r="G56" s="138"/>
      <c r="H56" s="205">
        <v>0</v>
      </c>
      <c r="I56" s="205">
        <v>0</v>
      </c>
      <c r="J56" s="138">
        <v>17.365638614346196</v>
      </c>
      <c r="K56" s="138"/>
      <c r="L56" s="138">
        <v>16.609284873983494</v>
      </c>
      <c r="M56" s="138">
        <v>0.4308477542994084</v>
      </c>
      <c r="N56" s="58"/>
    </row>
    <row r="57" spans="2:14" ht="11.25">
      <c r="B57" s="9" t="s">
        <v>142</v>
      </c>
      <c r="C57" s="204">
        <v>0</v>
      </c>
      <c r="D57" s="105">
        <v>60.97321874611453</v>
      </c>
      <c r="E57" s="105">
        <v>18.131860821248214</v>
      </c>
      <c r="F57" s="105">
        <v>78.87499477494846</v>
      </c>
      <c r="G57" s="105"/>
      <c r="H57" s="204">
        <v>0</v>
      </c>
      <c r="I57" s="204">
        <v>0</v>
      </c>
      <c r="J57" s="105">
        <v>19.35427622305086</v>
      </c>
      <c r="K57" s="105"/>
      <c r="L57" s="105">
        <v>17.304856947231407</v>
      </c>
      <c r="M57" s="105">
        <v>2.1501212353761723</v>
      </c>
      <c r="N57" s="58"/>
    </row>
    <row r="58" spans="2:14" ht="11.25">
      <c r="B58" s="9" t="s">
        <v>143</v>
      </c>
      <c r="C58" s="204">
        <v>0</v>
      </c>
      <c r="D58" s="105">
        <v>59.75522878031245</v>
      </c>
      <c r="E58" s="105">
        <v>18.437962757853256</v>
      </c>
      <c r="F58" s="105">
        <v>77.96473078985989</v>
      </c>
      <c r="G58" s="105"/>
      <c r="H58" s="204">
        <v>0</v>
      </c>
      <c r="I58" s="204">
        <v>0</v>
      </c>
      <c r="J58" s="105">
        <v>20.17494100149056</v>
      </c>
      <c r="K58" s="105"/>
      <c r="L58" s="105">
        <v>17.768736913073877</v>
      </c>
      <c r="M58" s="105">
        <v>2.2389501171166426</v>
      </c>
      <c r="N58" s="58"/>
    </row>
    <row r="59" spans="2:14" ht="11.25">
      <c r="B59" s="9" t="s">
        <v>144</v>
      </c>
      <c r="C59" s="204">
        <v>0</v>
      </c>
      <c r="D59" s="105">
        <v>59.312933145608596</v>
      </c>
      <c r="E59" s="105">
        <v>18.086582646947356</v>
      </c>
      <c r="F59" s="105">
        <v>77.17624016532496</v>
      </c>
      <c r="G59" s="105"/>
      <c r="H59" s="204">
        <v>0</v>
      </c>
      <c r="I59" s="204">
        <v>0</v>
      </c>
      <c r="J59" s="105">
        <v>21.385750963839854</v>
      </c>
      <c r="K59" s="105"/>
      <c r="L59" s="105">
        <v>18.778845335381522</v>
      </c>
      <c r="M59" s="105">
        <v>2.391519857582907</v>
      </c>
      <c r="N59" s="58"/>
    </row>
    <row r="60" spans="2:14" ht="11.25">
      <c r="B60" s="45" t="s">
        <v>145</v>
      </c>
      <c r="C60" s="205">
        <v>0</v>
      </c>
      <c r="D60" s="138">
        <v>59.566059682957004</v>
      </c>
      <c r="E60" s="138">
        <v>20.930165300552613</v>
      </c>
      <c r="F60" s="138">
        <v>80.23581758785721</v>
      </c>
      <c r="G60" s="138"/>
      <c r="H60" s="205">
        <v>0</v>
      </c>
      <c r="I60" s="205">
        <v>0</v>
      </c>
      <c r="J60" s="138">
        <v>18.986184990778266</v>
      </c>
      <c r="K60" s="138"/>
      <c r="L60" s="138">
        <v>18.060104708071787</v>
      </c>
      <c r="M60" s="138">
        <v>0.6151553436728043</v>
      </c>
      <c r="N60" s="58"/>
    </row>
    <row r="61" spans="2:14" ht="11.25">
      <c r="B61" s="9" t="s">
        <v>146</v>
      </c>
      <c r="C61" s="204">
        <v>0</v>
      </c>
      <c r="D61" s="105">
        <v>60.91559903905893</v>
      </c>
      <c r="E61" s="105">
        <v>18.03150300614008</v>
      </c>
      <c r="F61" s="105">
        <v>78.70428349204892</v>
      </c>
      <c r="G61" s="105"/>
      <c r="H61" s="204">
        <v>0</v>
      </c>
      <c r="I61" s="204">
        <v>0</v>
      </c>
      <c r="J61" s="105">
        <v>21.802151314856843</v>
      </c>
      <c r="K61" s="105"/>
      <c r="L61" s="105">
        <v>18.590109682606588</v>
      </c>
      <c r="M61" s="105">
        <v>3.3007398735000124</v>
      </c>
      <c r="N61" s="58"/>
    </row>
    <row r="62" spans="2:14" ht="11.25">
      <c r="B62" s="9" t="s">
        <v>147</v>
      </c>
      <c r="C62" s="204">
        <v>0</v>
      </c>
      <c r="D62" s="105">
        <v>59.31875167888971</v>
      </c>
      <c r="E62" s="105">
        <v>18.16485983991834</v>
      </c>
      <c r="F62" s="105">
        <v>77.24316199896123</v>
      </c>
      <c r="G62" s="105"/>
      <c r="H62" s="204">
        <v>0</v>
      </c>
      <c r="I62" s="204">
        <v>0</v>
      </c>
      <c r="J62" s="105">
        <v>22.76456241561678</v>
      </c>
      <c r="K62" s="105"/>
      <c r="L62" s="105">
        <v>19.19794420864071</v>
      </c>
      <c r="M62" s="105">
        <v>3.3667128221294855</v>
      </c>
      <c r="N62" s="58"/>
    </row>
    <row r="63" spans="2:14" ht="11.25">
      <c r="B63" s="9" t="s">
        <v>148</v>
      </c>
      <c r="C63" s="204">
        <v>0</v>
      </c>
      <c r="D63" s="105">
        <v>59.127123490217514</v>
      </c>
      <c r="E63" s="105">
        <v>17.819872306819306</v>
      </c>
      <c r="F63" s="105">
        <v>76.72496742638673</v>
      </c>
      <c r="G63" s="105"/>
      <c r="H63" s="204">
        <v>0</v>
      </c>
      <c r="I63" s="204">
        <v>0</v>
      </c>
      <c r="J63" s="105">
        <v>23.156458160779607</v>
      </c>
      <c r="K63" s="105"/>
      <c r="L63" s="105">
        <v>20.78334604133326</v>
      </c>
      <c r="M63" s="105">
        <v>2.129773658789555</v>
      </c>
      <c r="N63" s="58"/>
    </row>
    <row r="64" spans="2:14" ht="11.25">
      <c r="B64" s="45" t="s">
        <v>149</v>
      </c>
      <c r="C64" s="205">
        <v>0</v>
      </c>
      <c r="D64" s="138">
        <v>59.68662209589324</v>
      </c>
      <c r="E64" s="138">
        <v>21.19683693846997</v>
      </c>
      <c r="F64" s="138">
        <v>80.64312780575773</v>
      </c>
      <c r="G64" s="138"/>
      <c r="H64" s="205">
        <v>0</v>
      </c>
      <c r="I64" s="205">
        <v>0</v>
      </c>
      <c r="J64" s="138">
        <v>19.475105968132716</v>
      </c>
      <c r="K64" s="138"/>
      <c r="L64" s="138">
        <v>18.863526514791758</v>
      </c>
      <c r="M64" s="138">
        <v>0.3380798956924653</v>
      </c>
      <c r="N64" s="58"/>
    </row>
    <row r="65" spans="2:14" ht="11.25">
      <c r="B65" s="9" t="s">
        <v>150</v>
      </c>
      <c r="C65" s="204">
        <v>0</v>
      </c>
      <c r="D65" s="105">
        <v>62.72287563500052</v>
      </c>
      <c r="E65" s="105">
        <v>19.90653496599061</v>
      </c>
      <c r="F65" s="105">
        <v>82.28286969216958</v>
      </c>
      <c r="G65" s="105"/>
      <c r="H65" s="204">
        <v>0</v>
      </c>
      <c r="I65" s="204">
        <v>0</v>
      </c>
      <c r="J65" s="105">
        <v>18.15833283423995</v>
      </c>
      <c r="K65" s="105"/>
      <c r="L65" s="105">
        <v>17.84657714102352</v>
      </c>
      <c r="M65" s="105">
        <v>0.3642465977711166</v>
      </c>
      <c r="N65" s="58"/>
    </row>
    <row r="66" spans="2:14" ht="11.25">
      <c r="B66" s="9" t="s">
        <v>151</v>
      </c>
      <c r="C66" s="204">
        <v>0</v>
      </c>
      <c r="D66" s="105">
        <v>62.74713012665819</v>
      </c>
      <c r="E66" s="105">
        <v>18.776361633722583</v>
      </c>
      <c r="F66" s="105">
        <v>81.23295322333716</v>
      </c>
      <c r="G66" s="105"/>
      <c r="H66" s="204">
        <v>0</v>
      </c>
      <c r="I66" s="204">
        <v>0</v>
      </c>
      <c r="J66" s="105">
        <v>18.049012607065716</v>
      </c>
      <c r="K66" s="105"/>
      <c r="L66" s="105">
        <v>18.338002758730997</v>
      </c>
      <c r="M66" s="105">
        <v>-0.4856870693347558</v>
      </c>
      <c r="N66" s="58"/>
    </row>
    <row r="67" spans="2:14" ht="11.25">
      <c r="B67" s="9" t="s">
        <v>152</v>
      </c>
      <c r="C67" s="204">
        <v>0</v>
      </c>
      <c r="D67" s="105">
        <v>62.660723265185815</v>
      </c>
      <c r="E67" s="105">
        <v>18.465264144271604</v>
      </c>
      <c r="F67" s="105">
        <v>80.87739330039585</v>
      </c>
      <c r="G67" s="105"/>
      <c r="H67" s="204">
        <v>0</v>
      </c>
      <c r="I67" s="204">
        <v>0</v>
      </c>
      <c r="J67" s="105">
        <v>19.40946638809804</v>
      </c>
      <c r="K67" s="105"/>
      <c r="L67" s="105">
        <v>20.212603978106678</v>
      </c>
      <c r="M67" s="105">
        <v>-0.9908777242050045</v>
      </c>
      <c r="N67" s="58"/>
    </row>
    <row r="68" spans="2:14" ht="11.25">
      <c r="B68" s="45" t="s">
        <v>153</v>
      </c>
      <c r="C68" s="205">
        <v>0</v>
      </c>
      <c r="D68" s="138">
        <v>59.98407386725248</v>
      </c>
      <c r="E68" s="138">
        <v>21.30197598541845</v>
      </c>
      <c r="F68" s="138">
        <v>81.04844976370048</v>
      </c>
      <c r="G68" s="138"/>
      <c r="H68" s="205">
        <v>0</v>
      </c>
      <c r="I68" s="205">
        <v>0</v>
      </c>
      <c r="J68" s="138">
        <v>19.881690040894163</v>
      </c>
      <c r="K68" s="138"/>
      <c r="L68" s="138">
        <v>19.771122465524762</v>
      </c>
      <c r="M68" s="138">
        <v>-0.06451762460102199</v>
      </c>
      <c r="N68" s="58"/>
    </row>
    <row r="69" spans="2:14" ht="11.25">
      <c r="B69" s="9" t="s">
        <v>154</v>
      </c>
      <c r="C69" s="105">
        <v>98.38647242493954</v>
      </c>
      <c r="D69" s="105">
        <v>61.640185004374395</v>
      </c>
      <c r="E69" s="105">
        <v>18.471946148130556</v>
      </c>
      <c r="F69" s="105">
        <v>80.05217443000306</v>
      </c>
      <c r="G69" s="105"/>
      <c r="H69" s="105">
        <v>18.33429799493648</v>
      </c>
      <c r="I69" s="105">
        <v>2.857274155950066</v>
      </c>
      <c r="J69" s="105">
        <v>21.191572150886547</v>
      </c>
      <c r="K69" s="105"/>
      <c r="L69" s="105">
        <v>20.08037365045388</v>
      </c>
      <c r="M69" s="105">
        <v>1.436207245317445</v>
      </c>
      <c r="N69" s="58"/>
    </row>
    <row r="70" spans="2:14" ht="11.25">
      <c r="B70" s="9" t="s">
        <v>155</v>
      </c>
      <c r="C70" s="105">
        <v>97.95942894367407</v>
      </c>
      <c r="D70" s="105">
        <v>60.2191278364393</v>
      </c>
      <c r="E70" s="105">
        <v>18.303563095928315</v>
      </c>
      <c r="F70" s="105">
        <v>78.51382154182991</v>
      </c>
      <c r="G70" s="105"/>
      <c r="H70" s="105">
        <v>19.44560740184416</v>
      </c>
      <c r="I70" s="105">
        <v>2.605556724152531</v>
      </c>
      <c r="J70" s="105">
        <v>22.051164125996692</v>
      </c>
      <c r="K70" s="105"/>
      <c r="L70" s="105">
        <v>20.484221093906875</v>
      </c>
      <c r="M70" s="105">
        <v>1.6220125880224727</v>
      </c>
      <c r="N70" s="58"/>
    </row>
    <row r="71" spans="2:14" ht="11.25">
      <c r="B71" s="9" t="s">
        <v>156</v>
      </c>
      <c r="C71" s="105">
        <v>98.8675044827525</v>
      </c>
      <c r="D71" s="105">
        <v>59.79668603674312</v>
      </c>
      <c r="E71" s="105">
        <v>18.031213755895813</v>
      </c>
      <c r="F71" s="105">
        <v>77.87358205712228</v>
      </c>
      <c r="G71" s="105"/>
      <c r="H71" s="105">
        <v>20.993922425630203</v>
      </c>
      <c r="I71" s="105">
        <v>2.4501921119005865</v>
      </c>
      <c r="J71" s="105">
        <v>23.444114537530787</v>
      </c>
      <c r="K71" s="105"/>
      <c r="L71" s="105">
        <v>21.52582993737477</v>
      </c>
      <c r="M71" s="105">
        <v>1.9081799112556797</v>
      </c>
      <c r="N71" s="58"/>
    </row>
    <row r="72" spans="2:14" ht="11.25">
      <c r="B72" s="45" t="s">
        <v>157</v>
      </c>
      <c r="C72" s="138">
        <v>98.68053561525488</v>
      </c>
      <c r="D72" s="138">
        <v>59.44028857895578</v>
      </c>
      <c r="E72" s="138">
        <v>21.040566697174125</v>
      </c>
      <c r="F72" s="138">
        <v>80.58934840742886</v>
      </c>
      <c r="G72" s="138"/>
      <c r="H72" s="138">
        <v>18.09118720782603</v>
      </c>
      <c r="I72" s="138">
        <v>2.261823706675142</v>
      </c>
      <c r="J72" s="138">
        <v>20.353010914501173</v>
      </c>
      <c r="K72" s="138"/>
      <c r="L72" s="138">
        <v>20.02514507774936</v>
      </c>
      <c r="M72" s="138">
        <v>0.20184639087018433</v>
      </c>
      <c r="N72" s="58"/>
    </row>
    <row r="73" spans="2:14" ht="11.25">
      <c r="B73" s="9" t="s">
        <v>167</v>
      </c>
      <c r="C73" s="105">
        <v>98.51608872257529</v>
      </c>
      <c r="D73" s="105">
        <v>61.345865044353395</v>
      </c>
      <c r="E73" s="105">
        <v>17.50357581978143</v>
      </c>
      <c r="F73" s="105">
        <v>79.02428171217748</v>
      </c>
      <c r="G73" s="105"/>
      <c r="H73" s="105">
        <v>19.491807010397817</v>
      </c>
      <c r="I73" s="105">
        <v>2.7512153340055323</v>
      </c>
      <c r="J73" s="105">
        <v>22.24302234440335</v>
      </c>
      <c r="K73" s="105"/>
      <c r="L73" s="105">
        <v>20.64130975555085</v>
      </c>
      <c r="M73" s="105">
        <v>1.749072473865908</v>
      </c>
      <c r="N73" s="58"/>
    </row>
    <row r="74" spans="2:14" ht="11.25">
      <c r="B74" s="9" t="s">
        <v>168</v>
      </c>
      <c r="C74" s="105">
        <v>98.85277252045731</v>
      </c>
      <c r="D74" s="105">
        <v>59.688560945338</v>
      </c>
      <c r="E74" s="105">
        <v>18.328932739042862</v>
      </c>
      <c r="F74" s="105">
        <v>78.15317955818422</v>
      </c>
      <c r="G74" s="105"/>
      <c r="H74" s="105">
        <v>20.69959296227309</v>
      </c>
      <c r="I74" s="105">
        <v>1.9660509257598067</v>
      </c>
      <c r="J74" s="105">
        <v>22.665643888032893</v>
      </c>
      <c r="K74" s="105"/>
      <c r="L74" s="105">
        <v>20.317225347525675</v>
      </c>
      <c r="M74" s="105">
        <v>2.2161971857633986</v>
      </c>
      <c r="N74" s="58"/>
    </row>
    <row r="75" spans="2:14" ht="11.25">
      <c r="B75" s="9" t="s">
        <v>169</v>
      </c>
      <c r="C75" s="105">
        <v>98.6598115716568</v>
      </c>
      <c r="D75" s="105">
        <v>60.102535785237734</v>
      </c>
      <c r="E75" s="105">
        <v>17.911212392977752</v>
      </c>
      <c r="F75" s="105">
        <v>78.02635090075057</v>
      </c>
      <c r="G75" s="105"/>
      <c r="H75" s="105">
        <v>20.633460670906224</v>
      </c>
      <c r="I75" s="105">
        <v>1.778393652716966</v>
      </c>
      <c r="J75" s="105">
        <v>22.41185432362319</v>
      </c>
      <c r="K75" s="105"/>
      <c r="L75" s="105">
        <v>21.30508451270508</v>
      </c>
      <c r="M75" s="105">
        <v>1.0877773375561577</v>
      </c>
      <c r="N75" s="58"/>
    </row>
    <row r="76" spans="2:14" ht="11.25">
      <c r="B76" s="45" t="s">
        <v>171</v>
      </c>
      <c r="C76" s="138">
        <v>97.75837181127615</v>
      </c>
      <c r="D76" s="138">
        <v>60.0236999483083</v>
      </c>
      <c r="E76" s="138">
        <v>20.808419598680818</v>
      </c>
      <c r="F76" s="138">
        <v>80.63519916759373</v>
      </c>
      <c r="G76" s="138"/>
      <c r="H76" s="138">
        <v>17.12317264368242</v>
      </c>
      <c r="I76" s="138">
        <v>2.7147308252345255</v>
      </c>
      <c r="J76" s="138">
        <v>19.83790346891694</v>
      </c>
      <c r="K76" s="138"/>
      <c r="L76" s="138">
        <v>20.136529086867718</v>
      </c>
      <c r="M76" s="138">
        <v>-0.057289200052806695</v>
      </c>
      <c r="N76" s="58"/>
    </row>
    <row r="77" spans="2:14" ht="11.25">
      <c r="B77" s="9" t="s">
        <v>177</v>
      </c>
      <c r="C77" s="105">
        <v>97.854802914531</v>
      </c>
      <c r="D77" s="105">
        <v>61.491447807129354</v>
      </c>
      <c r="E77" s="105">
        <v>17.263502028300685</v>
      </c>
      <c r="F77" s="105">
        <v>78.6076681505881</v>
      </c>
      <c r="G77" s="105"/>
      <c r="H77" s="105">
        <v>19.247134763942913</v>
      </c>
      <c r="I77" s="105">
        <v>2.208726854216779</v>
      </c>
      <c r="J77" s="105">
        <v>21.45586161815969</v>
      </c>
      <c r="K77" s="105"/>
      <c r="L77" s="105">
        <v>20.653099591243993</v>
      </c>
      <c r="M77" s="105">
        <v>2.1789113121158525</v>
      </c>
      <c r="N77" s="58"/>
    </row>
    <row r="78" spans="2:14" ht="11.25">
      <c r="B78" s="9" t="s">
        <v>178</v>
      </c>
      <c r="C78" s="105">
        <v>97.16327854064477</v>
      </c>
      <c r="D78" s="105">
        <v>60.66182977308643</v>
      </c>
      <c r="E78" s="105">
        <v>18.259837550745488</v>
      </c>
      <c r="F78" s="105">
        <v>78.53501537768668</v>
      </c>
      <c r="G78" s="105"/>
      <c r="H78" s="105">
        <v>18.6282631629581</v>
      </c>
      <c r="I78" s="105">
        <v>2.2376703952518793</v>
      </c>
      <c r="J78" s="105">
        <v>20.865933558209974</v>
      </c>
      <c r="K78" s="105"/>
      <c r="L78" s="105">
        <v>20.644655227997266</v>
      </c>
      <c r="M78" s="105">
        <v>1.6551208301708433</v>
      </c>
      <c r="N78" s="58"/>
    </row>
    <row r="79" spans="2:14" ht="11.25">
      <c r="B79" s="9" t="s">
        <v>179</v>
      </c>
      <c r="C79" s="105">
        <v>96.72484768249439</v>
      </c>
      <c r="D79" s="105">
        <v>61.198674198133375</v>
      </c>
      <c r="E79" s="105">
        <v>17.561437639684502</v>
      </c>
      <c r="F79" s="105">
        <v>78.11784072037476</v>
      </c>
      <c r="G79" s="105"/>
      <c r="H79" s="105">
        <v>18.607006962119634</v>
      </c>
      <c r="I79" s="105">
        <v>2.417786782313775</v>
      </c>
      <c r="J79" s="105">
        <v>21.024793744433406</v>
      </c>
      <c r="K79" s="105"/>
      <c r="L79" s="105">
        <v>21.09977586371155</v>
      </c>
      <c r="M79" s="105">
        <v>0.9243547457655419</v>
      </c>
      <c r="N79" s="58"/>
    </row>
    <row r="80" spans="2:14" ht="11.25">
      <c r="B80" s="45" t="s">
        <v>208</v>
      </c>
      <c r="C80" s="138">
        <v>95.77251381486785</v>
      </c>
      <c r="D80" s="138">
        <v>62.10813442373999</v>
      </c>
      <c r="E80" s="138">
        <v>21.007477918820335</v>
      </c>
      <c r="F80" s="138">
        <v>82.31569759729994</v>
      </c>
      <c r="G80" s="138"/>
      <c r="H80" s="138">
        <v>13.456816217567907</v>
      </c>
      <c r="I80" s="138">
        <v>3.575558109374371</v>
      </c>
      <c r="J80" s="138">
        <v>17.032374326942282</v>
      </c>
      <c r="K80" s="138"/>
      <c r="L80" s="138">
        <v>20.471031631093986</v>
      </c>
      <c r="M80" s="138">
        <v>-1.736010398974299</v>
      </c>
      <c r="N80" s="58"/>
    </row>
    <row r="81" spans="2:13" ht="11.25">
      <c r="B81" s="80" t="s">
        <v>252</v>
      </c>
      <c r="C81" s="161">
        <v>95.6668851768517</v>
      </c>
      <c r="D81" s="161">
        <v>62.605786837461196</v>
      </c>
      <c r="E81" s="161">
        <v>17.306357610744545</v>
      </c>
      <c r="F81" s="161">
        <v>78.65076911739304</v>
      </c>
      <c r="G81" s="161"/>
      <c r="H81" s="161">
        <v>17.016116059458653</v>
      </c>
      <c r="I81" s="161">
        <v>4.392889242013185</v>
      </c>
      <c r="J81" s="161">
        <v>21.409005301471836</v>
      </c>
      <c r="K81" s="161"/>
      <c r="L81" s="161">
        <v>20.663805188268427</v>
      </c>
      <c r="M81" s="161">
        <v>2.56509728796081</v>
      </c>
    </row>
    <row r="82" spans="2:14" s="57" customFormat="1" ht="11.25">
      <c r="B82" s="5" t="s">
        <v>253</v>
      </c>
      <c r="C82" s="105">
        <v>95.87513739953383</v>
      </c>
      <c r="D82" s="105">
        <v>60.87729599423694</v>
      </c>
      <c r="E82" s="105">
        <v>18.7157154131285</v>
      </c>
      <c r="F82" s="105">
        <v>78.26049736620054</v>
      </c>
      <c r="G82" s="105"/>
      <c r="H82" s="105">
        <v>17.614640033333277</v>
      </c>
      <c r="I82" s="105">
        <v>3.0995426391673164</v>
      </c>
      <c r="J82" s="105">
        <v>20.714182672500595</v>
      </c>
      <c r="K82" s="105"/>
      <c r="L82" s="105">
        <v>21.141786305229658</v>
      </c>
      <c r="M82" s="105">
        <v>1.1764599231641126</v>
      </c>
      <c r="N82" s="67"/>
    </row>
    <row r="83" spans="2:14" s="57" customFormat="1" ht="11.25">
      <c r="B83" s="5" t="s">
        <v>254</v>
      </c>
      <c r="C83" s="105">
        <v>96.03800434452948</v>
      </c>
      <c r="D83" s="105">
        <v>61.424845983448584</v>
      </c>
      <c r="E83" s="105">
        <v>18.109152508583453</v>
      </c>
      <c r="F83" s="105">
        <v>78.11673520395749</v>
      </c>
      <c r="G83" s="105"/>
      <c r="H83" s="105">
        <v>17.92126914057199</v>
      </c>
      <c r="I83" s="105">
        <v>3.105897896518802</v>
      </c>
      <c r="J83" s="105">
        <v>21.02716703709079</v>
      </c>
      <c r="K83" s="105"/>
      <c r="L83" s="105">
        <v>21.560951454509837</v>
      </c>
      <c r="M83" s="105">
        <v>1.27750603042626</v>
      </c>
      <c r="N83" s="67"/>
    </row>
    <row r="84" spans="2:14" ht="11.25">
      <c r="B84" s="45" t="s">
        <v>256</v>
      </c>
      <c r="C84" s="138">
        <v>95.13262532117352</v>
      </c>
      <c r="D84" s="138">
        <v>61.63913853113752</v>
      </c>
      <c r="E84" s="138">
        <v>21.45051549277962</v>
      </c>
      <c r="F84" s="138">
        <v>81.64083571124404</v>
      </c>
      <c r="G84" s="138"/>
      <c r="H84" s="138">
        <v>13.491789609929484</v>
      </c>
      <c r="I84" s="138">
        <v>3.6871890612692972</v>
      </c>
      <c r="J84" s="138">
        <v>17.17897867119878</v>
      </c>
      <c r="K84" s="138"/>
      <c r="L84" s="138">
        <v>20.43361030736046</v>
      </c>
      <c r="M84" s="138">
        <v>-1.6392173391708866</v>
      </c>
      <c r="N84" s="58"/>
    </row>
    <row r="85" spans="2:13" ht="11.25">
      <c r="B85" s="80" t="s">
        <v>258</v>
      </c>
      <c r="C85" s="161">
        <v>98.29215539284536</v>
      </c>
      <c r="D85" s="161">
        <v>62.414608527535684</v>
      </c>
      <c r="E85" s="161">
        <v>17.92671819302793</v>
      </c>
      <c r="F85" s="161">
        <v>78.47968891071373</v>
      </c>
      <c r="G85" s="161"/>
      <c r="H85" s="161">
        <v>19.81246648213163</v>
      </c>
      <c r="I85" s="161">
        <v>5.1657283504596645</v>
      </c>
      <c r="J85" s="161">
        <v>24.978194832591296</v>
      </c>
      <c r="K85" s="161"/>
      <c r="L85" s="161">
        <v>20.924135059894642</v>
      </c>
      <c r="M85" s="161">
        <v>2.192421962846643</v>
      </c>
    </row>
    <row r="86" spans="2:14" ht="11.25">
      <c r="B86" s="5" t="s">
        <v>265</v>
      </c>
      <c r="C86" s="105">
        <v>98.10810250475049</v>
      </c>
      <c r="D86" s="105">
        <v>61.803594480703</v>
      </c>
      <c r="E86" s="105">
        <v>19.267589983371245</v>
      </c>
      <c r="F86" s="105">
        <v>79.40442361877574</v>
      </c>
      <c r="G86" s="105"/>
      <c r="H86" s="105">
        <v>18.70367888597475</v>
      </c>
      <c r="I86" s="105">
        <v>3.8945042816242115</v>
      </c>
      <c r="J86" s="105">
        <v>22.59818316759896</v>
      </c>
      <c r="K86" s="105"/>
      <c r="L86" s="105">
        <v>20.11038266158858</v>
      </c>
      <c r="M86" s="105">
        <v>0.8210396607122089</v>
      </c>
      <c r="N86" s="105"/>
    </row>
    <row r="87" spans="2:14" s="57" customFormat="1" ht="11.25">
      <c r="B87" s="5" t="s">
        <v>266</v>
      </c>
      <c r="C87" s="105">
        <v>98.09783105865573</v>
      </c>
      <c r="D87" s="105">
        <v>61.84815212436926</v>
      </c>
      <c r="E87" s="105">
        <v>19.03538970709834</v>
      </c>
      <c r="F87" s="105">
        <v>79.38526088619504</v>
      </c>
      <c r="G87" s="105"/>
      <c r="H87" s="105">
        <v>18.712570172460687</v>
      </c>
      <c r="I87" s="105">
        <v>4.203308473934323</v>
      </c>
      <c r="J87" s="105">
        <v>22.915878646395008</v>
      </c>
      <c r="K87" s="105"/>
      <c r="L87" s="105">
        <v>20.169416098277257</v>
      </c>
      <c r="M87" s="105">
        <v>1.2481816028454975</v>
      </c>
      <c r="N87" s="67"/>
    </row>
    <row r="88" spans="2:13" ht="11.25">
      <c r="B88" s="25" t="s">
        <v>267</v>
      </c>
      <c r="C88" s="138">
        <v>97.87635485148937</v>
      </c>
      <c r="D88" s="138">
        <v>63.38626079773961</v>
      </c>
      <c r="E88" s="138">
        <v>21.60152332974887</v>
      </c>
      <c r="F88" s="138">
        <v>83.56336028620467</v>
      </c>
      <c r="G88" s="138"/>
      <c r="H88" s="138">
        <v>14.3129945652847</v>
      </c>
      <c r="I88" s="138">
        <v>5.298750811111357</v>
      </c>
      <c r="J88" s="138">
        <v>19.61174537639606</v>
      </c>
      <c r="K88" s="138"/>
      <c r="L88" s="138">
        <v>19.550584046733007</v>
      </c>
      <c r="M88" s="138">
        <v>-1.3632625116206043</v>
      </c>
    </row>
    <row r="89" spans="2:13" ht="11.25">
      <c r="B89" s="5" t="s">
        <v>279</v>
      </c>
      <c r="C89" s="105">
        <v>98.4135020633867</v>
      </c>
      <c r="D89" s="105">
        <v>63.57040168844319</v>
      </c>
      <c r="E89" s="105">
        <v>18.63303349220739</v>
      </c>
      <c r="F89" s="105">
        <v>80.8705464424168</v>
      </c>
      <c r="G89" s="105"/>
      <c r="H89" s="105">
        <v>17.542955620969924</v>
      </c>
      <c r="I89" s="105">
        <v>5.0889229254562105</v>
      </c>
      <c r="J89" s="105">
        <v>22.631878546426133</v>
      </c>
      <c r="K89" s="105"/>
      <c r="L89" s="105">
        <v>19.509112129992783</v>
      </c>
      <c r="M89" s="105">
        <v>1.7898776781995447</v>
      </c>
    </row>
    <row r="90" spans="2:13" ht="11.25">
      <c r="B90" s="5" t="s">
        <v>282</v>
      </c>
      <c r="C90" s="105">
        <v>98.15148006000433</v>
      </c>
      <c r="D90" s="105">
        <v>62.8746649930497</v>
      </c>
      <c r="E90" s="105">
        <v>20.126827482914386</v>
      </c>
      <c r="F90" s="105">
        <v>82.00711656374476</v>
      </c>
      <c r="G90" s="105"/>
      <c r="H90" s="105">
        <v>16.144363496259583</v>
      </c>
      <c r="I90" s="105">
        <v>3.000155674627786</v>
      </c>
      <c r="J90" s="105">
        <v>19.14451917088737</v>
      </c>
      <c r="K90" s="105"/>
      <c r="L90" s="105">
        <v>18.352152528276612</v>
      </c>
      <c r="M90" s="105">
        <v>-0.20200926960858037</v>
      </c>
    </row>
    <row r="91" spans="2:13" ht="11.25">
      <c r="B91" s="5" t="s">
        <v>289</v>
      </c>
      <c r="C91" s="105">
        <v>97.81266883984043</v>
      </c>
      <c r="D91" s="105">
        <v>63.26498414052032</v>
      </c>
      <c r="E91" s="105">
        <v>19.518113012116128</v>
      </c>
      <c r="F91" s="105">
        <v>82.78309715263644</v>
      </c>
      <c r="G91" s="105"/>
      <c r="H91" s="105">
        <v>15.029571687203985</v>
      </c>
      <c r="I91" s="105">
        <v>2.728448520032472</v>
      </c>
      <c r="J91" s="105">
        <v>17.75802020723646</v>
      </c>
      <c r="K91" s="105"/>
      <c r="L91" s="105">
        <v>18.120260951163996</v>
      </c>
      <c r="M91" s="105">
        <v>-0.3622407439275511</v>
      </c>
    </row>
    <row r="92" ht="11.25">
      <c r="B92" s="58" t="s">
        <v>271</v>
      </c>
    </row>
    <row r="93" ht="11.25">
      <c r="B93" s="101" t="s">
        <v>132</v>
      </c>
    </row>
    <row r="95" spans="11:14" ht="11.25">
      <c r="K95" s="100"/>
      <c r="L95" s="57"/>
      <c r="M95" s="57"/>
      <c r="N95" s="57"/>
    </row>
    <row r="96" spans="11:14" ht="11.25">
      <c r="K96" s="100"/>
      <c r="L96" s="57"/>
      <c r="M96" s="57"/>
      <c r="N96" s="57"/>
    </row>
    <row r="97" spans="11:14" ht="11.25">
      <c r="K97" s="100"/>
      <c r="L97" s="57"/>
      <c r="M97" s="57"/>
      <c r="N97" s="57"/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96"/>
  <sheetViews>
    <sheetView showGridLines="0" zoomScaleSheetLayoutView="100" zoomScalePageLayoutView="0" workbookViewId="0" topLeftCell="A64">
      <selection activeCell="U97" sqref="U97:U98"/>
    </sheetView>
  </sheetViews>
  <sheetFormatPr defaultColWidth="9.140625" defaultRowHeight="12.75"/>
  <cols>
    <col min="1" max="1" width="3.7109375" style="58" customWidth="1"/>
    <col min="2" max="2" width="7.8515625" style="58" customWidth="1"/>
    <col min="3" max="4" width="12.28125" style="58" bestFit="1" customWidth="1"/>
    <col min="5" max="5" width="10.00390625" style="58" bestFit="1" customWidth="1"/>
    <col min="6" max="6" width="13.57421875" style="58" customWidth="1"/>
    <col min="7" max="7" width="1.7109375" style="58" customWidth="1"/>
    <col min="8" max="8" width="12.57421875" style="58" customWidth="1"/>
    <col min="9" max="9" width="8.8515625" style="58" customWidth="1"/>
    <col min="10" max="10" width="13.7109375" style="58" customWidth="1"/>
    <col min="11" max="11" width="1.7109375" style="58" customWidth="1"/>
    <col min="12" max="12" width="13.00390625" style="58" customWidth="1"/>
    <col min="13" max="13" width="10.140625" style="58" customWidth="1"/>
    <col min="14" max="16384" width="9.140625" style="58" customWidth="1"/>
  </cols>
  <sheetData>
    <row r="1" spans="2:13" s="73" customFormat="1" ht="12.75">
      <c r="B1" s="69" t="s">
        <v>182</v>
      </c>
      <c r="D1" s="75"/>
      <c r="E1" s="75"/>
      <c r="F1" s="75"/>
      <c r="M1" s="110" t="str">
        <f>'Tab 1'!K1</f>
        <v>Carta de Conjuntura | Dez-2015</v>
      </c>
    </row>
    <row r="2" spans="2:13" s="73" customFormat="1" ht="12.75">
      <c r="B2" s="74"/>
      <c r="D2" s="75"/>
      <c r="E2" s="75"/>
      <c r="F2" s="75"/>
      <c r="M2" s="72"/>
    </row>
    <row r="3" spans="2:13" ht="11.25">
      <c r="B3" s="56" t="s">
        <v>218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1.25">
      <c r="B4" s="59" t="s">
        <v>68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1.25">
      <c r="B5" s="90" t="s">
        <v>120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3" ht="11.25">
      <c r="B6" s="60"/>
      <c r="C6" s="57"/>
      <c r="D6" s="82"/>
      <c r="E6" s="82"/>
      <c r="F6" s="82"/>
      <c r="G6" s="57"/>
      <c r="H6" s="82"/>
      <c r="I6" s="82"/>
      <c r="J6" s="82"/>
      <c r="K6" s="57"/>
      <c r="L6" s="82"/>
      <c r="M6" s="82"/>
    </row>
    <row r="7" spans="2:13" s="57" customFormat="1" ht="11.25">
      <c r="B7" s="60"/>
      <c r="C7" s="272" t="s">
        <v>69</v>
      </c>
      <c r="D7" s="270" t="s">
        <v>70</v>
      </c>
      <c r="E7" s="270"/>
      <c r="F7" s="270"/>
      <c r="G7" s="62"/>
      <c r="H7" s="270" t="s">
        <v>71</v>
      </c>
      <c r="I7" s="270"/>
      <c r="J7" s="270"/>
      <c r="K7" s="62"/>
      <c r="L7" s="271" t="s">
        <v>65</v>
      </c>
      <c r="M7" s="271"/>
    </row>
    <row r="8" spans="2:13" s="57" customFormat="1" ht="22.5">
      <c r="B8" s="63" t="s">
        <v>1</v>
      </c>
      <c r="C8" s="272"/>
      <c r="D8" s="64" t="s">
        <v>72</v>
      </c>
      <c r="E8" s="64" t="s">
        <v>53</v>
      </c>
      <c r="F8" s="64" t="s">
        <v>32</v>
      </c>
      <c r="G8" s="64"/>
      <c r="H8" s="64" t="s">
        <v>73</v>
      </c>
      <c r="I8" s="64" t="s">
        <v>74</v>
      </c>
      <c r="J8" s="64" t="s">
        <v>32</v>
      </c>
      <c r="K8" s="64"/>
      <c r="L8" s="64" t="s">
        <v>54</v>
      </c>
      <c r="M8" s="64" t="s">
        <v>55</v>
      </c>
    </row>
    <row r="9" spans="2:13" s="62" customFormat="1" ht="29.25" customHeight="1" thickBot="1">
      <c r="B9" s="65"/>
      <c r="C9" s="65" t="s">
        <v>75</v>
      </c>
      <c r="D9" s="65" t="s">
        <v>76</v>
      </c>
      <c r="E9" s="65" t="s">
        <v>77</v>
      </c>
      <c r="F9" s="65" t="s">
        <v>78</v>
      </c>
      <c r="G9" s="65"/>
      <c r="H9" s="65" t="s">
        <v>79</v>
      </c>
      <c r="I9" s="65" t="s">
        <v>80</v>
      </c>
      <c r="J9" s="65" t="s">
        <v>81</v>
      </c>
      <c r="K9" s="65"/>
      <c r="L9" s="65" t="s">
        <v>82</v>
      </c>
      <c r="M9" s="65" t="s">
        <v>83</v>
      </c>
    </row>
    <row r="10" spans="2:13" ht="12" thickTop="1">
      <c r="B10" s="134">
        <v>1996</v>
      </c>
      <c r="C10" s="204">
        <v>0</v>
      </c>
      <c r="D10" s="97">
        <v>557896.461100001</v>
      </c>
      <c r="E10" s="97">
        <v>167887.56060000008</v>
      </c>
      <c r="F10" s="97">
        <v>725784.0217000011</v>
      </c>
      <c r="G10" s="68"/>
      <c r="H10" s="204">
        <v>0</v>
      </c>
      <c r="I10" s="204">
        <v>0</v>
      </c>
      <c r="J10" s="97">
        <v>150674.80721199999</v>
      </c>
      <c r="K10" s="97"/>
      <c r="L10" s="97">
        <v>159973.602</v>
      </c>
      <c r="M10" s="97">
        <v>-9298.79478800004</v>
      </c>
    </row>
    <row r="11" spans="2:13" ht="11.25">
      <c r="B11" s="134">
        <v>1997</v>
      </c>
      <c r="C11" s="204">
        <v>0</v>
      </c>
      <c r="D11" s="97">
        <v>622871.845000001</v>
      </c>
      <c r="E11" s="97">
        <v>184962.98590000003</v>
      </c>
      <c r="F11" s="97">
        <v>807834.8309000011</v>
      </c>
      <c r="G11" s="68"/>
      <c r="H11" s="204">
        <v>0</v>
      </c>
      <c r="I11" s="204">
        <v>0</v>
      </c>
      <c r="J11" s="97">
        <v>172479.23285699988</v>
      </c>
      <c r="K11" s="97"/>
      <c r="L11" s="97">
        <v>182800.4431</v>
      </c>
      <c r="M11" s="97">
        <v>-10321.210243000121</v>
      </c>
    </row>
    <row r="12" spans="2:13" ht="11.25">
      <c r="B12" s="134">
        <v>1998</v>
      </c>
      <c r="C12" s="204">
        <v>0</v>
      </c>
      <c r="D12" s="97">
        <v>644033.1353</v>
      </c>
      <c r="E12" s="97">
        <v>200062.61119999998</v>
      </c>
      <c r="F12" s="97">
        <v>844095.7464999999</v>
      </c>
      <c r="G12" s="68"/>
      <c r="H12" s="204">
        <v>0</v>
      </c>
      <c r="I12" s="204">
        <v>0</v>
      </c>
      <c r="J12" s="97">
        <v>185732.44721800013</v>
      </c>
      <c r="K12" s="97"/>
      <c r="L12" s="97">
        <v>186606.4530000001</v>
      </c>
      <c r="M12" s="97">
        <v>-874.0057819999583</v>
      </c>
    </row>
    <row r="13" spans="2:13" ht="11.25">
      <c r="B13" s="134">
        <v>1999</v>
      </c>
      <c r="C13" s="204">
        <v>0</v>
      </c>
      <c r="D13" s="97">
        <v>704738.436699999</v>
      </c>
      <c r="E13" s="97">
        <v>213986.25939999998</v>
      </c>
      <c r="F13" s="97">
        <v>918724.696099999</v>
      </c>
      <c r="G13" s="68"/>
      <c r="H13" s="204">
        <v>0</v>
      </c>
      <c r="I13" s="204">
        <v>0</v>
      </c>
      <c r="J13" s="97">
        <v>193714.08134900004</v>
      </c>
      <c r="K13" s="97"/>
      <c r="L13" s="97">
        <v>185837.6167</v>
      </c>
      <c r="M13" s="97">
        <v>7876.46464900004</v>
      </c>
    </row>
    <row r="14" spans="2:13" ht="11.25">
      <c r="B14" s="134">
        <v>2000</v>
      </c>
      <c r="C14" s="204">
        <v>0</v>
      </c>
      <c r="D14" s="97">
        <v>775853.6616999999</v>
      </c>
      <c r="E14" s="97">
        <v>223796.95729999998</v>
      </c>
      <c r="F14" s="97">
        <v>999650.619</v>
      </c>
      <c r="G14" s="68"/>
      <c r="H14" s="204">
        <v>0</v>
      </c>
      <c r="I14" s="204">
        <v>0</v>
      </c>
      <c r="J14" s="97">
        <v>229887.35576999988</v>
      </c>
      <c r="K14" s="97"/>
      <c r="L14" s="202">
        <v>220378.4507999999</v>
      </c>
      <c r="M14" s="202">
        <v>9508.904969999981</v>
      </c>
    </row>
    <row r="15" spans="2:13" ht="11.25">
      <c r="B15" s="134">
        <v>2001</v>
      </c>
      <c r="C15" s="204">
        <v>0</v>
      </c>
      <c r="D15" s="97">
        <v>843887.6661</v>
      </c>
      <c r="E15" s="97">
        <v>252922.5257</v>
      </c>
      <c r="F15" s="97">
        <v>1096810.1918000001</v>
      </c>
      <c r="G15" s="68"/>
      <c r="H15" s="204">
        <v>0</v>
      </c>
      <c r="I15" s="204">
        <v>0</v>
      </c>
      <c r="J15" s="97">
        <v>248386.90810999993</v>
      </c>
      <c r="K15" s="97"/>
      <c r="L15" s="202">
        <v>242683.32530000003</v>
      </c>
      <c r="M15" s="202">
        <v>5703.582809999909</v>
      </c>
    </row>
    <row r="16" spans="2:13" ht="11.25">
      <c r="B16" s="134">
        <v>2002</v>
      </c>
      <c r="C16" s="204">
        <v>0</v>
      </c>
      <c r="D16" s="97">
        <v>923575.525199999</v>
      </c>
      <c r="E16" s="97">
        <v>293364.6563</v>
      </c>
      <c r="F16" s="97">
        <v>1216940.181499999</v>
      </c>
      <c r="G16" s="68"/>
      <c r="H16" s="204">
        <v>0</v>
      </c>
      <c r="I16" s="204">
        <v>0</v>
      </c>
      <c r="J16" s="97">
        <v>261728.47895</v>
      </c>
      <c r="K16" s="97"/>
      <c r="L16" s="202">
        <v>267749.77189999993</v>
      </c>
      <c r="M16" s="202">
        <v>-6021.292949999957</v>
      </c>
    </row>
    <row r="17" spans="2:13" ht="11.25">
      <c r="B17" s="134">
        <v>2003</v>
      </c>
      <c r="C17" s="204">
        <v>0</v>
      </c>
      <c r="D17" s="97">
        <v>1063141.642000001</v>
      </c>
      <c r="E17" s="97">
        <v>325414.2706</v>
      </c>
      <c r="F17" s="97">
        <v>1388555.9126000009</v>
      </c>
      <c r="G17" s="68"/>
      <c r="H17" s="204">
        <v>0</v>
      </c>
      <c r="I17" s="204">
        <v>0</v>
      </c>
      <c r="J17" s="97">
        <v>293390.9410999999</v>
      </c>
      <c r="K17" s="97"/>
      <c r="L17" s="202">
        <v>286738.302</v>
      </c>
      <c r="M17" s="202">
        <v>6652.63909999984</v>
      </c>
    </row>
    <row r="18" spans="2:13" ht="11.25">
      <c r="B18" s="134">
        <v>2004</v>
      </c>
      <c r="C18" s="204">
        <v>0</v>
      </c>
      <c r="D18" s="97">
        <v>1179849.850000001</v>
      </c>
      <c r="E18" s="97">
        <v>358748.3637000001</v>
      </c>
      <c r="F18" s="97">
        <v>1538598.2137000011</v>
      </c>
      <c r="G18" s="66"/>
      <c r="H18" s="204">
        <v>0</v>
      </c>
      <c r="I18" s="204">
        <v>0</v>
      </c>
      <c r="J18" s="97">
        <v>353327.53459000005</v>
      </c>
      <c r="K18" s="97"/>
      <c r="L18" s="202">
        <v>340510.96660000004</v>
      </c>
      <c r="M18" s="202">
        <v>12816.567990000029</v>
      </c>
    </row>
    <row r="19" spans="2:13" ht="11.25">
      <c r="B19" s="134">
        <v>2005</v>
      </c>
      <c r="C19" s="204">
        <v>0</v>
      </c>
      <c r="D19" s="97">
        <v>1312672.028999999</v>
      </c>
      <c r="E19" s="97">
        <v>406612.7287000005</v>
      </c>
      <c r="F19" s="97">
        <v>1719284.7576999995</v>
      </c>
      <c r="G19" s="66"/>
      <c r="H19" s="204">
        <v>0</v>
      </c>
      <c r="I19" s="204">
        <v>0</v>
      </c>
      <c r="J19" s="97">
        <v>378686.12113999994</v>
      </c>
      <c r="K19" s="97"/>
      <c r="L19" s="202">
        <v>373876.947</v>
      </c>
      <c r="M19" s="202">
        <v>4809.174139999961</v>
      </c>
    </row>
    <row r="20" spans="2:13" s="57" customFormat="1" ht="11.25">
      <c r="B20" s="112">
        <v>2006</v>
      </c>
      <c r="C20" s="204">
        <v>0</v>
      </c>
      <c r="D20" s="97">
        <v>1456420.4290000002</v>
      </c>
      <c r="E20" s="97">
        <v>453395.4876000008</v>
      </c>
      <c r="F20" s="97">
        <v>1909815.916600001</v>
      </c>
      <c r="G20" s="66"/>
      <c r="H20" s="204">
        <v>0</v>
      </c>
      <c r="I20" s="204">
        <v>0</v>
      </c>
      <c r="J20" s="97">
        <v>434819.8922500001</v>
      </c>
      <c r="K20" s="97"/>
      <c r="L20" s="202">
        <v>415941.0494</v>
      </c>
      <c r="M20" s="202">
        <v>18878.842850000052</v>
      </c>
    </row>
    <row r="21" spans="2:13" s="57" customFormat="1" ht="11.25">
      <c r="B21" s="112">
        <v>2007</v>
      </c>
      <c r="C21" s="204">
        <v>0</v>
      </c>
      <c r="D21" s="97">
        <v>1628509.937</v>
      </c>
      <c r="E21" s="97">
        <v>509123.9867</v>
      </c>
      <c r="F21" s="97">
        <v>2137633.9237</v>
      </c>
      <c r="G21" s="66"/>
      <c r="H21" s="204">
        <v>0</v>
      </c>
      <c r="I21" s="204">
        <v>0</v>
      </c>
      <c r="J21" s="97">
        <v>543372.1246699988</v>
      </c>
      <c r="K21" s="97"/>
      <c r="L21" s="202">
        <v>491114.67499999894</v>
      </c>
      <c r="M21" s="202">
        <v>52257.44966999987</v>
      </c>
    </row>
    <row r="22" spans="2:13" s="57" customFormat="1" ht="11.25">
      <c r="B22" s="112">
        <v>2008</v>
      </c>
      <c r="C22" s="204">
        <v>0</v>
      </c>
      <c r="D22" s="97">
        <v>1857401.349</v>
      </c>
      <c r="E22" s="97">
        <v>578632.9887</v>
      </c>
      <c r="F22" s="97">
        <v>2436034.3377</v>
      </c>
      <c r="G22" s="66"/>
      <c r="H22" s="204">
        <v>0</v>
      </c>
      <c r="I22" s="204">
        <v>0</v>
      </c>
      <c r="J22" s="97">
        <v>677435.0812</v>
      </c>
      <c r="K22" s="97"/>
      <c r="L22" s="202">
        <v>605663.0351999999</v>
      </c>
      <c r="M22" s="202">
        <v>71772.04600000006</v>
      </c>
    </row>
    <row r="23" spans="2:13" s="57" customFormat="1" ht="11.25">
      <c r="B23" s="112">
        <v>2009</v>
      </c>
      <c r="C23" s="204">
        <v>0</v>
      </c>
      <c r="D23" s="97">
        <v>2063996.208000001</v>
      </c>
      <c r="E23" s="97">
        <v>646738.2756</v>
      </c>
      <c r="F23" s="97">
        <v>2710734.483600001</v>
      </c>
      <c r="G23" s="66"/>
      <c r="H23" s="204">
        <v>0</v>
      </c>
      <c r="I23" s="204">
        <v>0</v>
      </c>
      <c r="J23" s="97">
        <v>630879.0378699987</v>
      </c>
      <c r="K23" s="97"/>
      <c r="L23" s="202">
        <v>639190.531299999</v>
      </c>
      <c r="M23" s="202">
        <v>-8311.4934300003</v>
      </c>
    </row>
    <row r="24" spans="2:13" s="57" customFormat="1" ht="11.25">
      <c r="B24" s="112">
        <v>2010</v>
      </c>
      <c r="C24" s="97">
        <v>3827026.1068387306</v>
      </c>
      <c r="D24" s="97">
        <v>2341155</v>
      </c>
      <c r="E24" s="97">
        <v>738966</v>
      </c>
      <c r="F24" s="97">
        <v>3080121</v>
      </c>
      <c r="G24" s="66"/>
      <c r="H24" s="97">
        <v>746905.1068387306</v>
      </c>
      <c r="I24" s="97">
        <v>100260.89316126902</v>
      </c>
      <c r="J24" s="97">
        <v>847165.9999999997</v>
      </c>
      <c r="K24" s="97"/>
      <c r="L24" s="202">
        <v>800353</v>
      </c>
      <c r="M24" s="202">
        <v>46812.999999999694</v>
      </c>
    </row>
    <row r="25" spans="2:13" s="57" customFormat="1" ht="11.25">
      <c r="B25" s="112">
        <v>2011</v>
      </c>
      <c r="C25" s="97">
        <v>4305224.881065712</v>
      </c>
      <c r="D25" s="97">
        <v>2637009</v>
      </c>
      <c r="E25" s="97">
        <v>817367.9999999991</v>
      </c>
      <c r="F25" s="97">
        <v>3454376.999999999</v>
      </c>
      <c r="G25" s="66"/>
      <c r="H25" s="97">
        <v>850847.8810657127</v>
      </c>
      <c r="I25" s="97">
        <v>103211.11893428757</v>
      </c>
      <c r="J25" s="97">
        <v>954059.0000000002</v>
      </c>
      <c r="K25" s="97"/>
      <c r="L25" s="202">
        <v>902885</v>
      </c>
      <c r="M25" s="202">
        <v>51174.00000000024</v>
      </c>
    </row>
    <row r="26" spans="2:13" s="57" customFormat="1" ht="11.25">
      <c r="B26" s="112">
        <v>2012</v>
      </c>
      <c r="C26" s="97">
        <v>4654336.340006069</v>
      </c>
      <c r="D26" s="97">
        <v>2908410.218</v>
      </c>
      <c r="E26" s="97">
        <v>909613</v>
      </c>
      <c r="F26" s="97">
        <v>3818023.218</v>
      </c>
      <c r="G26" s="97"/>
      <c r="H26" s="97">
        <v>836313.1220060692</v>
      </c>
      <c r="I26" s="97">
        <v>122490.6394939298</v>
      </c>
      <c r="J26" s="97">
        <v>958803.761499999</v>
      </c>
      <c r="K26" s="97"/>
      <c r="L26" s="202">
        <v>952523.9999999988</v>
      </c>
      <c r="M26" s="202">
        <v>6279.761500000186</v>
      </c>
    </row>
    <row r="27" spans="2:13" s="57" customFormat="1" ht="11.25">
      <c r="B27" s="112">
        <v>2013</v>
      </c>
      <c r="C27" s="97">
        <v>5086339.309623156</v>
      </c>
      <c r="D27" s="97">
        <v>3200737</v>
      </c>
      <c r="E27" s="97">
        <v>1010354</v>
      </c>
      <c r="F27" s="97">
        <v>4211091</v>
      </c>
      <c r="G27" s="97"/>
      <c r="H27" s="97">
        <v>875248.3096231567</v>
      </c>
      <c r="I27" s="97">
        <v>191740.69037684333</v>
      </c>
      <c r="J27" s="97">
        <v>1066989</v>
      </c>
      <c r="K27" s="97"/>
      <c r="L27" s="202">
        <v>1059028</v>
      </c>
      <c r="M27" s="202">
        <v>7960.999999999971</v>
      </c>
    </row>
    <row r="28" spans="2:13" s="57" customFormat="1" ht="12" thickBot="1">
      <c r="B28" s="135">
        <v>2014</v>
      </c>
      <c r="C28" s="136">
        <v>5438515.285275362</v>
      </c>
      <c r="D28" s="136">
        <v>3449806.8893563007</v>
      </c>
      <c r="E28" s="136">
        <v>1114901.139</v>
      </c>
      <c r="F28" s="136">
        <v>4564708.028356301</v>
      </c>
      <c r="G28" s="136"/>
      <c r="H28" s="136">
        <v>873807.2569190611</v>
      </c>
      <c r="I28" s="136">
        <v>234957.99077399634</v>
      </c>
      <c r="J28" s="136">
        <v>1108765.2476930574</v>
      </c>
      <c r="K28" s="136"/>
      <c r="L28" s="136">
        <v>1090115.5511807571</v>
      </c>
      <c r="M28" s="136">
        <v>18649.696512300194</v>
      </c>
    </row>
    <row r="29" spans="2:13" s="57" customFormat="1" ht="12" thickTop="1">
      <c r="B29" s="9" t="s">
        <v>192</v>
      </c>
      <c r="C29" s="204">
        <v>0</v>
      </c>
      <c r="D29" s="153">
        <v>715921.396890762</v>
      </c>
      <c r="E29" s="153">
        <v>214347.5577574264</v>
      </c>
      <c r="F29" s="153">
        <v>930268.9546481884</v>
      </c>
      <c r="G29" s="153"/>
      <c r="H29" s="204">
        <v>0</v>
      </c>
      <c r="I29" s="204">
        <v>0</v>
      </c>
      <c r="J29" s="153">
        <v>209067.87140996064</v>
      </c>
      <c r="K29" s="153"/>
      <c r="L29" s="153">
        <v>198668.536555778</v>
      </c>
      <c r="M29" s="153">
        <v>10399.334854182642</v>
      </c>
    </row>
    <row r="30" spans="2:13" s="57" customFormat="1" ht="11.25">
      <c r="B30" s="9" t="s">
        <v>193</v>
      </c>
      <c r="C30" s="204">
        <v>0</v>
      </c>
      <c r="D30" s="153">
        <v>735728.782351357</v>
      </c>
      <c r="E30" s="153">
        <v>215298.6344945394</v>
      </c>
      <c r="F30" s="153">
        <v>951027.4168458965</v>
      </c>
      <c r="G30" s="153"/>
      <c r="H30" s="204">
        <v>0</v>
      </c>
      <c r="I30" s="204">
        <v>0</v>
      </c>
      <c r="J30" s="153">
        <v>212610.55842999427</v>
      </c>
      <c r="K30" s="153"/>
      <c r="L30" s="153">
        <v>205461.9873007356</v>
      </c>
      <c r="M30" s="153">
        <v>7148.571129258663</v>
      </c>
    </row>
    <row r="31" spans="2:13" s="57" customFormat="1" ht="11.25">
      <c r="B31" s="9" t="s">
        <v>194</v>
      </c>
      <c r="C31" s="204">
        <v>0</v>
      </c>
      <c r="D31" s="153">
        <v>756965.678895732</v>
      </c>
      <c r="E31" s="153">
        <v>215940.1981768779</v>
      </c>
      <c r="F31" s="153">
        <v>972905.87707261</v>
      </c>
      <c r="G31" s="153"/>
      <c r="H31" s="204">
        <v>0</v>
      </c>
      <c r="I31" s="204">
        <v>0</v>
      </c>
      <c r="J31" s="153">
        <v>226308.71179346717</v>
      </c>
      <c r="K31" s="153"/>
      <c r="L31" s="153">
        <v>212985.6445242211</v>
      </c>
      <c r="M31" s="153">
        <v>13323.067269246054</v>
      </c>
    </row>
    <row r="32" spans="2:13" s="57" customFormat="1" ht="11.25">
      <c r="B32" s="45" t="s">
        <v>195</v>
      </c>
      <c r="C32" s="205">
        <v>0</v>
      </c>
      <c r="D32" s="154">
        <v>774525.948123107</v>
      </c>
      <c r="E32" s="154">
        <v>225043.750194335</v>
      </c>
      <c r="F32" s="154">
        <v>999650.619</v>
      </c>
      <c r="G32" s="154"/>
      <c r="H32" s="205">
        <v>0</v>
      </c>
      <c r="I32" s="205">
        <v>0</v>
      </c>
      <c r="J32" s="154">
        <v>229887.3557699999</v>
      </c>
      <c r="K32" s="154"/>
      <c r="L32" s="154">
        <v>219487.6645917641</v>
      </c>
      <c r="M32" s="154">
        <v>7178.139722826279</v>
      </c>
    </row>
    <row r="33" spans="2:13" s="57" customFormat="1" ht="11.25">
      <c r="B33" s="9" t="s">
        <v>196</v>
      </c>
      <c r="C33" s="204">
        <v>0</v>
      </c>
      <c r="D33" s="153">
        <v>801870.040677486</v>
      </c>
      <c r="E33" s="153">
        <v>231017.19380067592</v>
      </c>
      <c r="F33" s="153">
        <v>1032561.0162788582</v>
      </c>
      <c r="G33" s="153"/>
      <c r="H33" s="204">
        <v>0</v>
      </c>
      <c r="I33" s="204">
        <v>0</v>
      </c>
      <c r="J33" s="153">
        <v>236370.91694736044</v>
      </c>
      <c r="K33" s="153"/>
      <c r="L33" s="153">
        <v>224289.9762719409</v>
      </c>
      <c r="M33" s="153">
        <v>9221.203788914869</v>
      </c>
    </row>
    <row r="34" spans="2:13" s="57" customFormat="1" ht="11.25">
      <c r="B34" s="9" t="s">
        <v>197</v>
      </c>
      <c r="C34" s="204">
        <v>0</v>
      </c>
      <c r="D34" s="153">
        <v>822157.96168025</v>
      </c>
      <c r="E34" s="153">
        <v>237009.06976844772</v>
      </c>
      <c r="F34" s="153">
        <v>1058403.7979905996</v>
      </c>
      <c r="G34" s="153"/>
      <c r="H34" s="204">
        <v>0</v>
      </c>
      <c r="I34" s="204">
        <v>0</v>
      </c>
      <c r="J34" s="153">
        <v>243726.50338785583</v>
      </c>
      <c r="K34" s="153"/>
      <c r="L34" s="153">
        <v>232445.7838182906</v>
      </c>
      <c r="M34" s="153">
        <v>8716.565571094068</v>
      </c>
    </row>
    <row r="35" spans="2:13" s="57" customFormat="1" ht="11.25">
      <c r="B35" s="9" t="s">
        <v>198</v>
      </c>
      <c r="C35" s="204">
        <v>0</v>
      </c>
      <c r="D35" s="153">
        <v>833631.9253433569</v>
      </c>
      <c r="E35" s="153">
        <v>242408.552629594</v>
      </c>
      <c r="F35" s="153">
        <v>1074952.3479231196</v>
      </c>
      <c r="G35" s="153"/>
      <c r="H35" s="204">
        <v>0</v>
      </c>
      <c r="I35" s="204">
        <v>0</v>
      </c>
      <c r="J35" s="153">
        <v>249478.11919675622</v>
      </c>
      <c r="K35" s="153"/>
      <c r="L35" s="153">
        <v>238994.5976149595</v>
      </c>
      <c r="M35" s="153">
        <v>8356.71494318423</v>
      </c>
    </row>
    <row r="36" spans="2:13" s="57" customFormat="1" ht="11.25">
      <c r="B36" s="45" t="s">
        <v>199</v>
      </c>
      <c r="C36" s="205">
        <v>0</v>
      </c>
      <c r="D36" s="154">
        <v>843500.678202941</v>
      </c>
      <c r="E36" s="154">
        <v>254510.4618201991</v>
      </c>
      <c r="F36" s="154">
        <v>1096810.1918</v>
      </c>
      <c r="G36" s="154"/>
      <c r="H36" s="205">
        <v>0</v>
      </c>
      <c r="I36" s="205">
        <v>0</v>
      </c>
      <c r="J36" s="154">
        <v>248386.9081099999</v>
      </c>
      <c r="K36" s="154"/>
      <c r="L36" s="154">
        <v>242336.9802015879</v>
      </c>
      <c r="M36" s="154">
        <v>4260.071380102047</v>
      </c>
    </row>
    <row r="37" spans="2:13" s="57" customFormat="1" ht="11.25">
      <c r="B37" s="9" t="s">
        <v>200</v>
      </c>
      <c r="C37" s="204">
        <v>0</v>
      </c>
      <c r="D37" s="153">
        <v>856044.288030151</v>
      </c>
      <c r="E37" s="153">
        <v>265017.7008340843</v>
      </c>
      <c r="F37" s="153">
        <v>1120117.5429422301</v>
      </c>
      <c r="G37" s="153"/>
      <c r="H37" s="204">
        <v>0</v>
      </c>
      <c r="I37" s="204">
        <v>0</v>
      </c>
      <c r="J37" s="153">
        <v>249917.41382087924</v>
      </c>
      <c r="K37" s="153"/>
      <c r="L37" s="153">
        <v>243453.6731630551</v>
      </c>
      <c r="M37" s="153">
        <v>4517.606859888467</v>
      </c>
    </row>
    <row r="38" spans="2:13" s="57" customFormat="1" ht="11.25">
      <c r="B38" s="9" t="s">
        <v>201</v>
      </c>
      <c r="C38" s="204">
        <v>0</v>
      </c>
      <c r="D38" s="153">
        <v>871556.51492471</v>
      </c>
      <c r="E38" s="153">
        <v>277849.2012602893</v>
      </c>
      <c r="F38" s="153">
        <v>1148950.5056312904</v>
      </c>
      <c r="G38" s="153"/>
      <c r="H38" s="204">
        <v>0</v>
      </c>
      <c r="I38" s="204">
        <v>0</v>
      </c>
      <c r="J38" s="153">
        <v>260982.70187144517</v>
      </c>
      <c r="K38" s="153"/>
      <c r="L38" s="153">
        <v>246956.1727656062</v>
      </c>
      <c r="M38" s="153">
        <v>11918.143043267431</v>
      </c>
    </row>
    <row r="39" spans="2:13" s="57" customFormat="1" ht="11.25">
      <c r="B39" s="9" t="s">
        <v>202</v>
      </c>
      <c r="C39" s="204">
        <v>0</v>
      </c>
      <c r="D39" s="153">
        <v>893726.402409597</v>
      </c>
      <c r="E39" s="153">
        <v>286612.3174628207</v>
      </c>
      <c r="F39" s="153">
        <v>1180431.7716845674</v>
      </c>
      <c r="G39" s="153"/>
      <c r="H39" s="204">
        <v>0</v>
      </c>
      <c r="I39" s="204">
        <v>0</v>
      </c>
      <c r="J39" s="153">
        <v>261863.70547846763</v>
      </c>
      <c r="K39" s="153"/>
      <c r="L39" s="153">
        <v>254440.72471098238</v>
      </c>
      <c r="M39" s="153">
        <v>5237.539789011803</v>
      </c>
    </row>
    <row r="40" spans="2:13" s="57" customFormat="1" ht="11.25">
      <c r="B40" s="45" t="s">
        <v>203</v>
      </c>
      <c r="C40" s="205">
        <v>0</v>
      </c>
      <c r="D40" s="154">
        <v>921536.011894066</v>
      </c>
      <c r="E40" s="154">
        <v>294923.728257059</v>
      </c>
      <c r="F40" s="154">
        <v>1216940.181499999</v>
      </c>
      <c r="G40" s="154"/>
      <c r="H40" s="205">
        <v>0</v>
      </c>
      <c r="I40" s="205">
        <v>0</v>
      </c>
      <c r="J40" s="154">
        <v>261728.47894999996</v>
      </c>
      <c r="K40" s="154"/>
      <c r="L40" s="154">
        <v>266883.737572624</v>
      </c>
      <c r="M40" s="154">
        <v>-7104.066064880628</v>
      </c>
    </row>
    <row r="41" spans="2:13" s="57" customFormat="1" ht="11.25">
      <c r="B41" s="9" t="s">
        <v>204</v>
      </c>
      <c r="C41" s="204">
        <v>0</v>
      </c>
      <c r="D41" s="153">
        <v>963055.217206778</v>
      </c>
      <c r="E41" s="153">
        <v>299412.0114495243</v>
      </c>
      <c r="F41" s="153">
        <v>1262808.7797961805</v>
      </c>
      <c r="G41" s="153"/>
      <c r="H41" s="204">
        <v>0</v>
      </c>
      <c r="I41" s="204">
        <v>0</v>
      </c>
      <c r="J41" s="153">
        <v>261667.3053190804</v>
      </c>
      <c r="K41" s="153"/>
      <c r="L41" s="153">
        <v>274339.4732823733</v>
      </c>
      <c r="M41" s="153">
        <v>-14560.308294604218</v>
      </c>
    </row>
    <row r="42" spans="2:13" s="57" customFormat="1" ht="11.25">
      <c r="B42" s="9" t="s">
        <v>205</v>
      </c>
      <c r="C42" s="204">
        <v>0</v>
      </c>
      <c r="D42" s="153">
        <v>997536.306820257</v>
      </c>
      <c r="E42" s="153">
        <v>306465.01747647696</v>
      </c>
      <c r="F42" s="153">
        <v>1303843.7703126185</v>
      </c>
      <c r="G42" s="153"/>
      <c r="H42" s="204">
        <v>0</v>
      </c>
      <c r="I42" s="204">
        <v>0</v>
      </c>
      <c r="J42" s="153">
        <v>259000.20404480625</v>
      </c>
      <c r="K42" s="153"/>
      <c r="L42" s="153">
        <v>277465.85683311557</v>
      </c>
      <c r="M42" s="153">
        <v>-20631.70979265922</v>
      </c>
    </row>
    <row r="43" spans="2:13" s="57" customFormat="1" ht="11.25">
      <c r="B43" s="9" t="s">
        <v>206</v>
      </c>
      <c r="C43" s="204">
        <v>0</v>
      </c>
      <c r="D43" s="153">
        <v>1031325.608208742</v>
      </c>
      <c r="E43" s="153">
        <v>320267.2169595833</v>
      </c>
      <c r="F43" s="153">
        <v>1350706.6846327393</v>
      </c>
      <c r="G43" s="153"/>
      <c r="H43" s="204">
        <v>0</v>
      </c>
      <c r="I43" s="204">
        <v>0</v>
      </c>
      <c r="J43" s="153">
        <v>268985.7103695044</v>
      </c>
      <c r="K43" s="153"/>
      <c r="L43" s="153">
        <v>281338.7869672583</v>
      </c>
      <c r="M43" s="153">
        <v>-15192.296573959495</v>
      </c>
    </row>
    <row r="44" spans="2:13" s="57" customFormat="1" ht="11.25">
      <c r="B44" s="45" t="s">
        <v>207</v>
      </c>
      <c r="C44" s="205">
        <v>0</v>
      </c>
      <c r="D44" s="154">
        <v>1062460.41702742</v>
      </c>
      <c r="E44" s="154">
        <v>327741.61741585913</v>
      </c>
      <c r="F44" s="154">
        <v>1388555.9126000009</v>
      </c>
      <c r="G44" s="154"/>
      <c r="H44" s="205">
        <v>0</v>
      </c>
      <c r="I44" s="205">
        <v>0</v>
      </c>
      <c r="J44" s="154">
        <v>293390.9410999999</v>
      </c>
      <c r="K44" s="154"/>
      <c r="L44" s="154">
        <v>285261.52566096897</v>
      </c>
      <c r="M44" s="154">
        <v>4328.01949305623</v>
      </c>
    </row>
    <row r="45" spans="2:13" ht="11.25">
      <c r="B45" s="9" t="s">
        <v>172</v>
      </c>
      <c r="C45" s="204">
        <v>0</v>
      </c>
      <c r="D45" s="153">
        <v>1079187.769570487</v>
      </c>
      <c r="E45" s="153">
        <v>334144.1863320856</v>
      </c>
      <c r="F45" s="153">
        <v>1411554.2774732518</v>
      </c>
      <c r="G45" s="153"/>
      <c r="H45" s="204">
        <v>0</v>
      </c>
      <c r="I45" s="204">
        <v>0</v>
      </c>
      <c r="J45" s="153">
        <v>310784.61054829933</v>
      </c>
      <c r="K45" s="153"/>
      <c r="L45" s="153">
        <v>291797.2993922521</v>
      </c>
      <c r="M45" s="153">
        <v>15576.234441339871</v>
      </c>
    </row>
    <row r="46" spans="2:13" ht="11.25">
      <c r="B46" s="9" t="s">
        <v>173</v>
      </c>
      <c r="C46" s="204">
        <v>0</v>
      </c>
      <c r="D46" s="153">
        <v>1103744.1073563239</v>
      </c>
      <c r="E46" s="153">
        <v>340332.2630122489</v>
      </c>
      <c r="F46" s="153">
        <v>1442298.001425587</v>
      </c>
      <c r="G46" s="153"/>
      <c r="H46" s="204">
        <v>0</v>
      </c>
      <c r="I46" s="204">
        <v>0</v>
      </c>
      <c r="J46" s="153">
        <v>332801.0149021098</v>
      </c>
      <c r="K46" s="153"/>
      <c r="L46" s="153">
        <v>306438.8297669156</v>
      </c>
      <c r="M46" s="153">
        <v>23254.497907781188</v>
      </c>
    </row>
    <row r="47" spans="2:13" ht="11.25">
      <c r="B47" s="9" t="s">
        <v>174</v>
      </c>
      <c r="C47" s="204">
        <v>0</v>
      </c>
      <c r="D47" s="153">
        <v>1138180.050771383</v>
      </c>
      <c r="E47" s="153">
        <v>348140.6351321027</v>
      </c>
      <c r="F47" s="153">
        <v>1484617.0456659137</v>
      </c>
      <c r="G47" s="153"/>
      <c r="H47" s="204">
        <v>0</v>
      </c>
      <c r="I47" s="204">
        <v>0</v>
      </c>
      <c r="J47" s="153">
        <v>347506.54556779197</v>
      </c>
      <c r="K47" s="153"/>
      <c r="L47" s="153">
        <v>325338.35326562804</v>
      </c>
      <c r="M47" s="153">
        <v>19380.608096216292</v>
      </c>
    </row>
    <row r="48" spans="2:13" ht="11.25">
      <c r="B48" s="45" t="s">
        <v>175</v>
      </c>
      <c r="C48" s="205">
        <v>0</v>
      </c>
      <c r="D48" s="154">
        <v>1178694.99520058</v>
      </c>
      <c r="E48" s="154">
        <v>361549.3482306085</v>
      </c>
      <c r="F48" s="154">
        <v>1538598.2137000011</v>
      </c>
      <c r="G48" s="154"/>
      <c r="H48" s="205">
        <v>0</v>
      </c>
      <c r="I48" s="205">
        <v>0</v>
      </c>
      <c r="J48" s="154">
        <v>353327.53459000005</v>
      </c>
      <c r="K48" s="154"/>
      <c r="L48" s="154">
        <v>339087.077963842</v>
      </c>
      <c r="M48" s="154">
        <v>11596.44602321928</v>
      </c>
    </row>
    <row r="49" spans="2:13" ht="11.25">
      <c r="B49" s="9" t="s">
        <v>134</v>
      </c>
      <c r="C49" s="204">
        <v>0</v>
      </c>
      <c r="D49" s="153">
        <v>1213079.670056607</v>
      </c>
      <c r="E49" s="153">
        <v>374523.61242943053</v>
      </c>
      <c r="F49" s="153">
        <v>1585522.4671834381</v>
      </c>
      <c r="G49" s="153"/>
      <c r="H49" s="204">
        <v>0</v>
      </c>
      <c r="I49" s="204">
        <v>0</v>
      </c>
      <c r="J49" s="153">
        <v>357594.86226070725</v>
      </c>
      <c r="K49" s="153"/>
      <c r="L49" s="153">
        <v>347683.2390831783</v>
      </c>
      <c r="M49" s="153">
        <v>6773.7677881405525</v>
      </c>
    </row>
    <row r="50" spans="2:13" ht="11.25">
      <c r="B50" s="9" t="s">
        <v>135</v>
      </c>
      <c r="C50" s="204">
        <v>0</v>
      </c>
      <c r="D50" s="153">
        <v>1249998.131653879</v>
      </c>
      <c r="E50" s="153">
        <v>385698.4868332766</v>
      </c>
      <c r="F50" s="153">
        <v>1633109.8549876988</v>
      </c>
      <c r="G50" s="153"/>
      <c r="H50" s="204">
        <v>0</v>
      </c>
      <c r="I50" s="204">
        <v>0</v>
      </c>
      <c r="J50" s="153">
        <v>365592.2167696616</v>
      </c>
      <c r="K50" s="153"/>
      <c r="L50" s="153">
        <v>357075.14330529526</v>
      </c>
      <c r="M50" s="153">
        <v>4689.665551471802</v>
      </c>
    </row>
    <row r="51" spans="2:13" ht="11.25">
      <c r="B51" s="9" t="s">
        <v>136</v>
      </c>
      <c r="C51" s="204">
        <v>0</v>
      </c>
      <c r="D51" s="153">
        <v>1281013.47239794</v>
      </c>
      <c r="E51" s="153">
        <v>394822.4292031374</v>
      </c>
      <c r="F51" s="153">
        <v>1672640.3673369726</v>
      </c>
      <c r="G51" s="153"/>
      <c r="H51" s="204">
        <v>0</v>
      </c>
      <c r="I51" s="204">
        <v>0</v>
      </c>
      <c r="J51" s="153">
        <v>372841.8969489746</v>
      </c>
      <c r="K51" s="153"/>
      <c r="L51" s="153">
        <v>363024.7141501718</v>
      </c>
      <c r="M51" s="153">
        <v>5241.656444630362</v>
      </c>
    </row>
    <row r="52" spans="2:13" ht="11.25">
      <c r="B52" s="45" t="s">
        <v>137</v>
      </c>
      <c r="C52" s="205">
        <v>0</v>
      </c>
      <c r="D52" s="154">
        <v>1313295.9133035</v>
      </c>
      <c r="E52" s="154">
        <v>410023.4435843014</v>
      </c>
      <c r="F52" s="154">
        <v>1719284.7576999993</v>
      </c>
      <c r="G52" s="154"/>
      <c r="H52" s="205">
        <v>0</v>
      </c>
      <c r="I52" s="205">
        <v>0</v>
      </c>
      <c r="J52" s="154">
        <v>378686.12113999994</v>
      </c>
      <c r="K52" s="154"/>
      <c r="L52" s="154">
        <v>370218.8749492159</v>
      </c>
      <c r="M52" s="154">
        <v>3227.659280102832</v>
      </c>
    </row>
    <row r="53" spans="2:13" ht="11.25">
      <c r="B53" s="9" t="s">
        <v>138</v>
      </c>
      <c r="C53" s="204">
        <v>0</v>
      </c>
      <c r="D53" s="153">
        <v>1349753.443025472</v>
      </c>
      <c r="E53" s="153">
        <v>421452.7556145699</v>
      </c>
      <c r="F53" s="153">
        <v>1766964.0826524268</v>
      </c>
      <c r="G53" s="153"/>
      <c r="H53" s="204">
        <v>0</v>
      </c>
      <c r="I53" s="204">
        <v>0</v>
      </c>
      <c r="J53" s="153">
        <v>387574.7574992402</v>
      </c>
      <c r="K53" s="153"/>
      <c r="L53" s="153">
        <v>381548.3494013007</v>
      </c>
      <c r="M53" s="153">
        <v>747.1968229418899</v>
      </c>
    </row>
    <row r="54" spans="2:13" ht="11.25">
      <c r="B54" s="9" t="s">
        <v>139</v>
      </c>
      <c r="C54" s="204">
        <v>0</v>
      </c>
      <c r="D54" s="153">
        <v>1383818.508305672</v>
      </c>
      <c r="E54" s="153">
        <v>431246.7717410815</v>
      </c>
      <c r="F54" s="153">
        <v>1810544.218021701</v>
      </c>
      <c r="G54" s="153"/>
      <c r="H54" s="204">
        <v>0</v>
      </c>
      <c r="I54" s="204">
        <v>0</v>
      </c>
      <c r="J54" s="153">
        <v>395042.0989910022</v>
      </c>
      <c r="K54" s="153"/>
      <c r="L54" s="153">
        <v>389551.6986283807</v>
      </c>
      <c r="M54" s="153">
        <v>66.64780480867012</v>
      </c>
    </row>
    <row r="55" spans="2:13" ht="11.25">
      <c r="B55" s="9" t="s">
        <v>140</v>
      </c>
      <c r="C55" s="204">
        <v>0</v>
      </c>
      <c r="D55" s="153">
        <v>1419656.405341086</v>
      </c>
      <c r="E55" s="153">
        <v>443636.665059576</v>
      </c>
      <c r="F55" s="153">
        <v>1858465.342313754</v>
      </c>
      <c r="G55" s="153"/>
      <c r="H55" s="204">
        <v>0</v>
      </c>
      <c r="I55" s="204">
        <v>0</v>
      </c>
      <c r="J55" s="153">
        <v>411783.2612094999</v>
      </c>
      <c r="K55" s="153"/>
      <c r="L55" s="153">
        <v>401285.8431768511</v>
      </c>
      <c r="M55" s="153">
        <v>5004.842405716951</v>
      </c>
    </row>
    <row r="56" spans="2:13" ht="11.25">
      <c r="B56" s="45" t="s">
        <v>141</v>
      </c>
      <c r="C56" s="205">
        <v>0</v>
      </c>
      <c r="D56" s="154">
        <v>1456215.54789579</v>
      </c>
      <c r="E56" s="154">
        <v>458733.169347658</v>
      </c>
      <c r="F56" s="154">
        <v>1909815.9166000006</v>
      </c>
      <c r="G56" s="154"/>
      <c r="H56" s="205">
        <v>0</v>
      </c>
      <c r="I56" s="205">
        <v>0</v>
      </c>
      <c r="J56" s="154">
        <v>434819.89225000003</v>
      </c>
      <c r="K56" s="154"/>
      <c r="L56" s="154">
        <v>414673.54952425044</v>
      </c>
      <c r="M56" s="154">
        <v>14605.46700366463</v>
      </c>
    </row>
    <row r="57" spans="2:13" ht="11.25">
      <c r="B57" s="9" t="s">
        <v>142</v>
      </c>
      <c r="C57" s="204">
        <v>0</v>
      </c>
      <c r="D57" s="153">
        <v>1496213.198184015</v>
      </c>
      <c r="E57" s="153">
        <v>472230.475448062</v>
      </c>
      <c r="F57" s="153">
        <v>1962858.780751253</v>
      </c>
      <c r="G57" s="153"/>
      <c r="H57" s="204">
        <v>0</v>
      </c>
      <c r="I57" s="204">
        <v>0</v>
      </c>
      <c r="J57" s="153">
        <v>462071.10399841936</v>
      </c>
      <c r="K57" s="153"/>
      <c r="L57" s="153">
        <v>427217.441652581</v>
      </c>
      <c r="M57" s="153">
        <v>29888.945784672607</v>
      </c>
    </row>
    <row r="58" spans="2:13" ht="11.25">
      <c r="B58" s="9" t="s">
        <v>143</v>
      </c>
      <c r="C58" s="204">
        <v>0</v>
      </c>
      <c r="D58" s="153">
        <v>1541147.840771136</v>
      </c>
      <c r="E58" s="153">
        <v>490156.937658504</v>
      </c>
      <c r="F58" s="153">
        <v>2025354.093535386</v>
      </c>
      <c r="G58" s="153"/>
      <c r="H58" s="204">
        <v>0</v>
      </c>
      <c r="I58" s="204">
        <v>0</v>
      </c>
      <c r="J58" s="153">
        <v>488384.4213621358</v>
      </c>
      <c r="K58" s="153"/>
      <c r="L58" s="153">
        <v>445651.869743886</v>
      </c>
      <c r="M58" s="153">
        <v>38235.93207735441</v>
      </c>
    </row>
    <row r="59" spans="2:13" ht="11.25">
      <c r="B59" s="9" t="s">
        <v>144</v>
      </c>
      <c r="C59" s="204">
        <v>0</v>
      </c>
      <c r="D59" s="153">
        <v>1582768.049078115</v>
      </c>
      <c r="E59" s="153">
        <v>503412.871225353</v>
      </c>
      <c r="F59" s="153">
        <v>2079989.798600817</v>
      </c>
      <c r="G59" s="153"/>
      <c r="H59" s="204">
        <v>0</v>
      </c>
      <c r="I59" s="204">
        <v>0</v>
      </c>
      <c r="J59" s="153">
        <v>519274.87282481964</v>
      </c>
      <c r="K59" s="153"/>
      <c r="L59" s="153">
        <v>467204.443242379</v>
      </c>
      <c r="M59" s="153">
        <v>47961.229718097864</v>
      </c>
    </row>
    <row r="60" spans="2:13" ht="11.25">
      <c r="B60" s="45" t="s">
        <v>145</v>
      </c>
      <c r="C60" s="205">
        <v>0</v>
      </c>
      <c r="D60" s="154">
        <v>1628756.00752166</v>
      </c>
      <c r="E60" s="154">
        <v>515299.07141864696</v>
      </c>
      <c r="F60" s="154">
        <v>2137633.9237</v>
      </c>
      <c r="G60" s="154"/>
      <c r="H60" s="205">
        <v>0</v>
      </c>
      <c r="I60" s="205">
        <v>0</v>
      </c>
      <c r="J60" s="154">
        <v>543372.1246699989</v>
      </c>
      <c r="K60" s="154"/>
      <c r="L60" s="154">
        <v>489532.026070041</v>
      </c>
      <c r="M60" s="154">
        <v>49605.7533077278</v>
      </c>
    </row>
    <row r="61" spans="2:13" ht="11.25">
      <c r="B61" s="9" t="s">
        <v>146</v>
      </c>
      <c r="C61" s="204">
        <v>0</v>
      </c>
      <c r="D61" s="153">
        <v>1677507.729785788</v>
      </c>
      <c r="E61" s="153">
        <v>529203.98185147</v>
      </c>
      <c r="F61" s="153">
        <v>2200014.370610377</v>
      </c>
      <c r="G61" s="153"/>
      <c r="H61" s="204">
        <v>0</v>
      </c>
      <c r="I61" s="204">
        <v>0</v>
      </c>
      <c r="J61" s="153">
        <v>576407.4114305134</v>
      </c>
      <c r="K61" s="153"/>
      <c r="L61" s="153">
        <v>512636.40775615996</v>
      </c>
      <c r="M61" s="153">
        <v>59532.38043390171</v>
      </c>
    </row>
    <row r="62" spans="2:13" ht="11.25">
      <c r="B62" s="9" t="s">
        <v>147</v>
      </c>
      <c r="C62" s="204">
        <v>0</v>
      </c>
      <c r="D62" s="153">
        <v>1733226.932750972</v>
      </c>
      <c r="E62" s="153">
        <v>545331.390149774</v>
      </c>
      <c r="F62" s="153">
        <v>2271542.85416411</v>
      </c>
      <c r="G62" s="153"/>
      <c r="H62" s="204">
        <v>0</v>
      </c>
      <c r="I62" s="204">
        <v>0</v>
      </c>
      <c r="J62" s="153">
        <v>616281.4047100241</v>
      </c>
      <c r="K62" s="153"/>
      <c r="L62" s="153">
        <v>541201.826110793</v>
      </c>
      <c r="M62" s="153">
        <v>70424.3371651046</v>
      </c>
    </row>
    <row r="63" spans="2:13" ht="11.25">
      <c r="B63" s="9" t="s">
        <v>148</v>
      </c>
      <c r="C63" s="204">
        <v>0</v>
      </c>
      <c r="D63" s="153">
        <v>1803341.263289476</v>
      </c>
      <c r="E63" s="153">
        <v>565004.820213708</v>
      </c>
      <c r="F63" s="153">
        <v>2361071.130162954</v>
      </c>
      <c r="G63" s="153"/>
      <c r="H63" s="204">
        <v>0</v>
      </c>
      <c r="I63" s="204">
        <v>0</v>
      </c>
      <c r="J63" s="153">
        <v>656494.900239911</v>
      </c>
      <c r="K63" s="153"/>
      <c r="L63" s="153">
        <v>580167.125365684</v>
      </c>
      <c r="M63" s="153">
        <v>71185.2968669537</v>
      </c>
    </row>
    <row r="64" spans="2:13" ht="11.25">
      <c r="B64" s="45" t="s">
        <v>149</v>
      </c>
      <c r="C64" s="205">
        <v>0</v>
      </c>
      <c r="D64" s="154">
        <v>1857510.03591569</v>
      </c>
      <c r="E64" s="154">
        <v>585868.021614727</v>
      </c>
      <c r="F64" s="154">
        <v>2436034.3377</v>
      </c>
      <c r="G64" s="154"/>
      <c r="H64" s="205">
        <v>0</v>
      </c>
      <c r="I64" s="205">
        <v>0</v>
      </c>
      <c r="J64" s="154">
        <v>677435.0812000001</v>
      </c>
      <c r="K64" s="154"/>
      <c r="L64" s="154">
        <v>602845.57725733</v>
      </c>
      <c r="M64" s="154">
        <v>69474.65798750221</v>
      </c>
    </row>
    <row r="65" spans="2:13" ht="11.25">
      <c r="B65" s="9" t="s">
        <v>150</v>
      </c>
      <c r="C65" s="204">
        <v>0</v>
      </c>
      <c r="D65" s="153">
        <v>1898032.044229598</v>
      </c>
      <c r="E65" s="153">
        <v>607995.623490666</v>
      </c>
      <c r="F65" s="153">
        <v>2497792.60734273</v>
      </c>
      <c r="G65" s="153"/>
      <c r="H65" s="204">
        <v>0</v>
      </c>
      <c r="I65" s="204">
        <v>0</v>
      </c>
      <c r="J65" s="153">
        <v>659494.821930447</v>
      </c>
      <c r="K65" s="153"/>
      <c r="L65" s="153">
        <v>605419.430565856</v>
      </c>
      <c r="M65" s="153">
        <v>48725.87233302409</v>
      </c>
    </row>
    <row r="66" spans="2:13" ht="11.25">
      <c r="B66" s="9" t="s">
        <v>151</v>
      </c>
      <c r="C66" s="204">
        <v>0</v>
      </c>
      <c r="D66" s="153">
        <v>1945790.0976262141</v>
      </c>
      <c r="E66" s="153">
        <v>619097.76629809</v>
      </c>
      <c r="F66" s="153">
        <v>2556168.380422673</v>
      </c>
      <c r="G66" s="153"/>
      <c r="H66" s="204">
        <v>0</v>
      </c>
      <c r="I66" s="204">
        <v>0</v>
      </c>
      <c r="J66" s="153">
        <v>629356.3475582004</v>
      </c>
      <c r="K66" s="153"/>
      <c r="L66" s="153">
        <v>605049.159481707</v>
      </c>
      <c r="M66" s="153">
        <v>18915.35059552272</v>
      </c>
    </row>
    <row r="67" spans="2:13" ht="11.25">
      <c r="B67" s="9" t="s">
        <v>152</v>
      </c>
      <c r="C67" s="204">
        <v>0</v>
      </c>
      <c r="D67" s="153">
        <v>1999718.900889808</v>
      </c>
      <c r="E67" s="153">
        <v>631772.661319823</v>
      </c>
      <c r="F67" s="153">
        <v>2622456.170556114</v>
      </c>
      <c r="G67" s="153"/>
      <c r="H67" s="204">
        <v>0</v>
      </c>
      <c r="I67" s="204">
        <v>0</v>
      </c>
      <c r="J67" s="153">
        <v>606718.5721658757</v>
      </c>
      <c r="K67" s="153"/>
      <c r="L67" s="153">
        <v>608544.850243935</v>
      </c>
      <c r="M67" s="153">
        <v>-6841.868844980911</v>
      </c>
    </row>
    <row r="68" spans="2:13" ht="11.25">
      <c r="B68" s="45" t="s">
        <v>153</v>
      </c>
      <c r="C68" s="205">
        <v>0</v>
      </c>
      <c r="D68" s="154">
        <v>2065033.19124517</v>
      </c>
      <c r="E68" s="154">
        <v>654963.511590581</v>
      </c>
      <c r="F68" s="154">
        <v>2710734.483600001</v>
      </c>
      <c r="G68" s="154"/>
      <c r="H68" s="205">
        <v>0</v>
      </c>
      <c r="I68" s="205">
        <v>0</v>
      </c>
      <c r="J68" s="154">
        <v>630879.0378699987</v>
      </c>
      <c r="K68" s="154"/>
      <c r="L68" s="154">
        <v>636675.778985953</v>
      </c>
      <c r="M68" s="154">
        <v>-10193.200608134688</v>
      </c>
    </row>
    <row r="69" spans="2:13" ht="11.25">
      <c r="B69" s="9" t="s">
        <v>154</v>
      </c>
      <c r="C69" s="204">
        <v>0</v>
      </c>
      <c r="D69" s="153">
        <v>2137106.404881875</v>
      </c>
      <c r="E69" s="153">
        <v>668167.783416818</v>
      </c>
      <c r="F69" s="153">
        <v>2798100.880301777</v>
      </c>
      <c r="G69" s="153"/>
      <c r="H69" s="204">
        <v>0</v>
      </c>
      <c r="I69" s="204">
        <v>0</v>
      </c>
      <c r="J69" s="153">
        <v>681407.5133471126</v>
      </c>
      <c r="K69" s="153"/>
      <c r="L69" s="153">
        <v>679712.484584206</v>
      </c>
      <c r="M69" s="153">
        <v>-217.6285922791576</v>
      </c>
    </row>
    <row r="70" spans="2:13" ht="11.25">
      <c r="B70" s="9" t="s">
        <v>155</v>
      </c>
      <c r="C70" s="204">
        <v>0</v>
      </c>
      <c r="D70" s="153">
        <v>2201403.376111183</v>
      </c>
      <c r="E70" s="153">
        <v>690086.1004774009</v>
      </c>
      <c r="F70" s="153">
        <v>2886567.1681287885</v>
      </c>
      <c r="G70" s="153"/>
      <c r="H70" s="204">
        <v>0</v>
      </c>
      <c r="I70" s="204">
        <v>0</v>
      </c>
      <c r="J70" s="153">
        <v>744551.6443400166</v>
      </c>
      <c r="K70" s="153"/>
      <c r="L70" s="153">
        <v>725740.890306463</v>
      </c>
      <c r="M70" s="153">
        <v>18998.639993423712</v>
      </c>
    </row>
    <row r="71" spans="2:13" ht="11.25">
      <c r="B71" s="9" t="s">
        <v>156</v>
      </c>
      <c r="C71" s="204">
        <v>0</v>
      </c>
      <c r="D71" s="153">
        <v>2263738.560792622</v>
      </c>
      <c r="E71" s="153">
        <v>712546.395063057</v>
      </c>
      <c r="F71" s="153">
        <v>2973938.643169282</v>
      </c>
      <c r="G71" s="153"/>
      <c r="H71" s="204">
        <v>0</v>
      </c>
      <c r="I71" s="204">
        <v>0</v>
      </c>
      <c r="J71" s="153">
        <v>812976.6480534185</v>
      </c>
      <c r="K71" s="153"/>
      <c r="L71" s="153">
        <v>768173.149446982</v>
      </c>
      <c r="M71" s="153">
        <v>46491.67389101394</v>
      </c>
    </row>
    <row r="72" spans="2:13" ht="11.25">
      <c r="B72" s="45" t="s">
        <v>157</v>
      </c>
      <c r="C72" s="154">
        <v>3827026.1068387306</v>
      </c>
      <c r="D72" s="154">
        <v>2340166.999999999</v>
      </c>
      <c r="E72" s="154">
        <v>738966</v>
      </c>
      <c r="F72" s="154">
        <v>3080121</v>
      </c>
      <c r="G72" s="154"/>
      <c r="H72" s="154">
        <v>746905.1068387306</v>
      </c>
      <c r="I72" s="154">
        <v>98293.7314412691</v>
      </c>
      <c r="J72" s="154">
        <v>845198.8382799998</v>
      </c>
      <c r="K72" s="154"/>
      <c r="L72" s="154">
        <v>797945.9999999988</v>
      </c>
      <c r="M72" s="154">
        <v>49220.00000000013</v>
      </c>
    </row>
    <row r="73" spans="2:13" ht="11.25">
      <c r="B73" s="9" t="s">
        <v>167</v>
      </c>
      <c r="C73" s="153">
        <v>3956018.889092055</v>
      </c>
      <c r="D73" s="153">
        <v>2417166.584030861</v>
      </c>
      <c r="E73" s="153">
        <v>753097.1928796901</v>
      </c>
      <c r="F73" s="153">
        <v>3173559.789748284</v>
      </c>
      <c r="G73" s="153"/>
      <c r="H73" s="153">
        <v>782459.0993437711</v>
      </c>
      <c r="I73" s="153">
        <v>100923.92269666688</v>
      </c>
      <c r="J73" s="153">
        <v>883383.022040438</v>
      </c>
      <c r="K73" s="153"/>
      <c r="L73" s="153">
        <v>829703.9880582979</v>
      </c>
      <c r="M73" s="153">
        <v>54262.83766877663</v>
      </c>
    </row>
    <row r="74" spans="2:13" ht="11.25">
      <c r="B74" s="9" t="s">
        <v>168</v>
      </c>
      <c r="C74" s="153">
        <v>4104983.513435041</v>
      </c>
      <c r="D74" s="153">
        <v>2497011.697651676</v>
      </c>
      <c r="E74" s="153">
        <v>779393.397150654</v>
      </c>
      <c r="F74" s="153">
        <v>3281258.7399653597</v>
      </c>
      <c r="G74" s="153"/>
      <c r="H74" s="153">
        <v>823724.7734696809</v>
      </c>
      <c r="I74" s="153">
        <v>97681.34760195628</v>
      </c>
      <c r="J74" s="153">
        <v>921406.1210716371</v>
      </c>
      <c r="K74" s="153"/>
      <c r="L74" s="153">
        <v>857010.667187646</v>
      </c>
      <c r="M74" s="153">
        <v>63023.085301505926</v>
      </c>
    </row>
    <row r="75" spans="2:13" ht="11.25">
      <c r="B75" s="9" t="s">
        <v>169</v>
      </c>
      <c r="C75" s="153">
        <v>4215088.568803847</v>
      </c>
      <c r="D75" s="153">
        <v>2568401.3729769727</v>
      </c>
      <c r="E75" s="153">
        <v>798561.1799775279</v>
      </c>
      <c r="F75" s="153">
        <v>3371500.4150593197</v>
      </c>
      <c r="G75" s="153"/>
      <c r="H75" s="153">
        <v>843588.1537445264</v>
      </c>
      <c r="I75" s="153">
        <v>92999.29169894823</v>
      </c>
      <c r="J75" s="153">
        <v>936587.4454434747</v>
      </c>
      <c r="K75" s="153"/>
      <c r="L75" s="153">
        <v>879031.972998153</v>
      </c>
      <c r="M75" s="153">
        <v>56072.81476330983</v>
      </c>
    </row>
    <row r="76" spans="2:13" ht="11.25">
      <c r="B76" s="45" t="s">
        <v>171</v>
      </c>
      <c r="C76" s="154">
        <v>4305224.881065712</v>
      </c>
      <c r="D76" s="154">
        <v>2635902.000000001</v>
      </c>
      <c r="E76" s="154">
        <v>817368</v>
      </c>
      <c r="F76" s="154">
        <v>3454376.999999999</v>
      </c>
      <c r="G76" s="154"/>
      <c r="H76" s="154">
        <v>850847.8810657127</v>
      </c>
      <c r="I76" s="154">
        <v>100562.50997428758</v>
      </c>
      <c r="J76" s="154">
        <v>951410.3910400002</v>
      </c>
      <c r="K76" s="154"/>
      <c r="L76" s="154">
        <v>900785</v>
      </c>
      <c r="M76" s="154">
        <v>53274.00000000018</v>
      </c>
    </row>
    <row r="77" spans="2:13" ht="11.25">
      <c r="B77" s="9" t="s">
        <v>177</v>
      </c>
      <c r="C77" s="153">
        <v>4407390.410299894</v>
      </c>
      <c r="D77" s="153">
        <v>2705804.0374039947</v>
      </c>
      <c r="E77" s="153">
        <v>834138.0079429391</v>
      </c>
      <c r="F77" s="153">
        <v>3537612.019740206</v>
      </c>
      <c r="G77" s="153"/>
      <c r="H77" s="153">
        <v>869778.3905596883</v>
      </c>
      <c r="I77" s="153">
        <v>97507.88527629351</v>
      </c>
      <c r="J77" s="153">
        <v>967286.2758359818</v>
      </c>
      <c r="K77" s="153"/>
      <c r="L77" s="153">
        <v>923885.9095260729</v>
      </c>
      <c r="M77" s="153">
        <v>60066.18381214517</v>
      </c>
    </row>
    <row r="78" spans="2:13" ht="11.25">
      <c r="B78" s="9" t="s">
        <v>178</v>
      </c>
      <c r="C78" s="153">
        <v>4480890.964944557</v>
      </c>
      <c r="D78" s="153">
        <v>2773722.577329279</v>
      </c>
      <c r="E78" s="153">
        <v>850649.2984716301</v>
      </c>
      <c r="F78" s="153">
        <v>3616002.4014486903</v>
      </c>
      <c r="G78" s="153"/>
      <c r="H78" s="153">
        <v>864888.5634958674</v>
      </c>
      <c r="I78" s="153">
        <v>102573.7398199843</v>
      </c>
      <c r="J78" s="153">
        <v>967462.3033158517</v>
      </c>
      <c r="K78" s="153"/>
      <c r="L78" s="153">
        <v>946958.95490027</v>
      </c>
      <c r="M78" s="153">
        <v>55536.114323470276</v>
      </c>
    </row>
    <row r="79" spans="2:13" ht="11.25">
      <c r="B79" s="9" t="s">
        <v>179</v>
      </c>
      <c r="C79" s="153">
        <v>4571979.721513068</v>
      </c>
      <c r="D79" s="153">
        <v>2857149.7567384634</v>
      </c>
      <c r="E79" s="153">
        <v>867204.548692982</v>
      </c>
      <c r="F79" s="153">
        <v>3707957.334696286</v>
      </c>
      <c r="G79" s="153"/>
      <c r="H79" s="153">
        <v>864022.386816782</v>
      </c>
      <c r="I79" s="153">
        <v>112496.04556883374</v>
      </c>
      <c r="J79" s="153">
        <v>976518.4323856157</v>
      </c>
      <c r="K79" s="153"/>
      <c r="L79" s="153">
        <v>969239.165231655</v>
      </c>
      <c r="M79" s="153">
        <v>54795.500297722174</v>
      </c>
    </row>
    <row r="80" spans="2:13" ht="11.25">
      <c r="B80" s="45" t="s">
        <v>208</v>
      </c>
      <c r="C80" s="154">
        <v>4654336.340006069</v>
      </c>
      <c r="D80" s="154">
        <v>2949664</v>
      </c>
      <c r="E80" s="154">
        <v>892629.0000000012</v>
      </c>
      <c r="F80" s="154">
        <v>3818023.2180000003</v>
      </c>
      <c r="G80" s="154"/>
      <c r="H80" s="154">
        <v>836313.1220060692</v>
      </c>
      <c r="I80" s="154">
        <v>126413.05365892999</v>
      </c>
      <c r="J80" s="154">
        <v>962726.175664999</v>
      </c>
      <c r="K80" s="154"/>
      <c r="L80" s="154">
        <v>995644</v>
      </c>
      <c r="M80" s="154">
        <v>33417.9999999999</v>
      </c>
    </row>
    <row r="81" spans="2:13" ht="11.25">
      <c r="B81" s="80" t="s">
        <v>252</v>
      </c>
      <c r="C81" s="153">
        <v>4737580.228339961</v>
      </c>
      <c r="D81" s="153">
        <v>3032844.948707247</v>
      </c>
      <c r="E81" s="153">
        <v>912633.3567556391</v>
      </c>
      <c r="F81" s="153">
        <v>3907225.5477935593</v>
      </c>
      <c r="G81" s="153"/>
      <c r="H81" s="153">
        <v>830354.6805464018</v>
      </c>
      <c r="I81" s="153">
        <v>155992.15001257492</v>
      </c>
      <c r="J81" s="153">
        <v>986346.8305589767</v>
      </c>
      <c r="K81" s="153"/>
      <c r="L81" s="153">
        <v>1019073.0315977959</v>
      </c>
      <c r="M81" s="153">
        <v>40665.194582776</v>
      </c>
    </row>
    <row r="82" spans="2:13" s="57" customFormat="1" ht="11.25">
      <c r="B82" s="5" t="s">
        <v>253</v>
      </c>
      <c r="C82" s="153">
        <v>4856572.93342856</v>
      </c>
      <c r="D82" s="153">
        <v>3120603.253330152</v>
      </c>
      <c r="E82" s="153">
        <v>944213.984049721</v>
      </c>
      <c r="F82" s="153">
        <v>4013530.613256879</v>
      </c>
      <c r="G82" s="153"/>
      <c r="H82" s="153">
        <v>843042.3201716818</v>
      </c>
      <c r="I82" s="153">
        <v>170507.70206063372</v>
      </c>
      <c r="J82" s="153">
        <v>1013550.0222323155</v>
      </c>
      <c r="K82" s="153"/>
      <c r="L82" s="153">
        <v>1054536.709904187</v>
      </c>
      <c r="M82" s="153">
        <v>36659.9801276741</v>
      </c>
    </row>
    <row r="83" spans="2:13" s="57" customFormat="1" ht="11.25">
      <c r="B83" s="5" t="s">
        <v>254</v>
      </c>
      <c r="C83" s="153">
        <v>4965342.350014897</v>
      </c>
      <c r="D83" s="153">
        <v>3198343.253257212</v>
      </c>
      <c r="E83" s="153">
        <v>973040.4848400999</v>
      </c>
      <c r="F83" s="153">
        <v>4108850.2161143706</v>
      </c>
      <c r="G83" s="153"/>
      <c r="H83" s="153">
        <v>856492.1339005267</v>
      </c>
      <c r="I83" s="153">
        <v>182748.45774669092</v>
      </c>
      <c r="J83" s="153">
        <v>1039240.5916472175</v>
      </c>
      <c r="K83" s="153"/>
      <c r="L83" s="153">
        <v>1086513.0205454081</v>
      </c>
      <c r="M83" s="153">
        <v>42555.909074020805</v>
      </c>
    </row>
    <row r="84" spans="2:13" ht="11.25">
      <c r="B84" s="45" t="s">
        <v>256</v>
      </c>
      <c r="C84" s="154">
        <v>5086339.309623156</v>
      </c>
      <c r="D84" s="154">
        <v>3276050</v>
      </c>
      <c r="E84" s="154">
        <v>1007780.0000000001</v>
      </c>
      <c r="F84" s="154">
        <v>4211091</v>
      </c>
      <c r="G84" s="154"/>
      <c r="H84" s="154">
        <v>875248.3096231567</v>
      </c>
      <c r="I84" s="154">
        <v>189170.36314184335</v>
      </c>
      <c r="J84" s="154">
        <v>1064418.672765</v>
      </c>
      <c r="K84" s="154"/>
      <c r="L84" s="154">
        <v>1113771.999999999</v>
      </c>
      <c r="M84" s="154">
        <v>41560.000000000204</v>
      </c>
    </row>
    <row r="85" spans="2:13" ht="11.25">
      <c r="B85" s="80" t="s">
        <v>258</v>
      </c>
      <c r="C85" s="153">
        <v>5244973.574820739</v>
      </c>
      <c r="D85" s="153">
        <v>3353736.1266146637</v>
      </c>
      <c r="E85" s="153">
        <v>1038467.623175026</v>
      </c>
      <c r="F85" s="153">
        <v>4309632.512818508</v>
      </c>
      <c r="G85" s="153"/>
      <c r="H85" s="153">
        <v>935341.0620022308</v>
      </c>
      <c r="I85" s="153">
        <v>205380.91765050992</v>
      </c>
      <c r="J85" s="153">
        <v>1140721.9796527408</v>
      </c>
      <c r="K85" s="153"/>
      <c r="L85" s="153">
        <v>1143839.253610753</v>
      </c>
      <c r="M85" s="153">
        <v>39750.27398542871</v>
      </c>
    </row>
    <row r="86" spans="2:14" ht="11.25">
      <c r="B86" s="5" t="s">
        <v>265</v>
      </c>
      <c r="C86" s="153">
        <v>5352818.001334813</v>
      </c>
      <c r="D86" s="153">
        <v>3415328.6258667842</v>
      </c>
      <c r="E86" s="153">
        <v>1061144.293807246</v>
      </c>
      <c r="F86" s="153">
        <v>4388155.9317249</v>
      </c>
      <c r="G86" s="153"/>
      <c r="H86" s="153">
        <v>964662.0696099126</v>
      </c>
      <c r="I86" s="153">
        <v>218990.78676599113</v>
      </c>
      <c r="J86" s="153">
        <v>1183652.8563759038</v>
      </c>
      <c r="K86" s="153"/>
      <c r="L86" s="153">
        <v>1146277.573143206</v>
      </c>
      <c r="M86" s="153">
        <v>35711.7045282527</v>
      </c>
      <c r="N86" s="153"/>
    </row>
    <row r="87" spans="2:13" ht="11.25">
      <c r="B87" s="5" t="s">
        <v>266</v>
      </c>
      <c r="C87" s="153">
        <v>5464481.320348924</v>
      </c>
      <c r="D87" s="153">
        <v>3473911.320463323</v>
      </c>
      <c r="E87" s="153">
        <v>1089920.725774807</v>
      </c>
      <c r="F87" s="153">
        <v>4473140.52095836</v>
      </c>
      <c r="G87" s="153"/>
      <c r="H87" s="153">
        <v>991340.7993905651</v>
      </c>
      <c r="I87" s="153">
        <v>237399.77287518937</v>
      </c>
      <c r="J87" s="153">
        <v>1228740.5722657545</v>
      </c>
      <c r="K87" s="153"/>
      <c r="L87" s="153">
        <v>1144731.4060770972</v>
      </c>
      <c r="M87" s="153">
        <v>36382.7424431461</v>
      </c>
    </row>
    <row r="88" spans="2:13" ht="11.25">
      <c r="B88" s="25" t="s">
        <v>267</v>
      </c>
      <c r="C88" s="154">
        <v>5578646.146045598</v>
      </c>
      <c r="D88" s="154">
        <v>3547428</v>
      </c>
      <c r="E88" s="154">
        <v>1108728.9999999988</v>
      </c>
      <c r="F88" s="154">
        <v>4564708.028356301</v>
      </c>
      <c r="G88" s="154"/>
      <c r="H88" s="154">
        <v>1013938.1176892978</v>
      </c>
      <c r="I88" s="154">
        <v>264141.8539543914</v>
      </c>
      <c r="J88" s="154">
        <v>1278079.971643689</v>
      </c>
      <c r="K88" s="154"/>
      <c r="L88" s="154">
        <v>1147423.000000001</v>
      </c>
      <c r="M88" s="154">
        <v>39208.00000000001</v>
      </c>
    </row>
    <row r="89" spans="2:13" ht="11.25">
      <c r="B89" s="5" t="s">
        <v>279</v>
      </c>
      <c r="C89" s="153">
        <v>5645622.897653131</v>
      </c>
      <c r="D89" s="153">
        <v>3605435.6119526667</v>
      </c>
      <c r="E89" s="153">
        <v>1130761.17842023</v>
      </c>
      <c r="F89" s="153">
        <v>4651098.878072114</v>
      </c>
      <c r="G89" s="215"/>
      <c r="H89" s="153">
        <v>994524.0195810166</v>
      </c>
      <c r="I89" s="153">
        <v>266468.28085926926</v>
      </c>
      <c r="J89" s="153">
        <v>1260992.3004402858</v>
      </c>
      <c r="K89" s="153"/>
      <c r="L89" s="153">
        <v>1141007.0939280288</v>
      </c>
      <c r="M89" s="153">
        <v>34887.294211485205</v>
      </c>
    </row>
    <row r="90" spans="2:13" ht="11.25">
      <c r="B90" s="5" t="s">
        <v>282</v>
      </c>
      <c r="C90" s="153">
        <v>5701068.442653347</v>
      </c>
      <c r="D90" s="153">
        <v>3655565.915813171</v>
      </c>
      <c r="E90" s="153">
        <v>1154040.93837346</v>
      </c>
      <c r="F90" s="153">
        <v>4733371.0083382465</v>
      </c>
      <c r="G90" s="153"/>
      <c r="H90" s="153">
        <v>967697.4343151003</v>
      </c>
      <c r="I90" s="153">
        <v>255617.96690260238</v>
      </c>
      <c r="J90" s="153">
        <v>1223315.4012177028</v>
      </c>
      <c r="K90" s="153"/>
      <c r="L90" s="153">
        <v>1126634.26589899</v>
      </c>
      <c r="M90" s="153">
        <v>20445.289470334796</v>
      </c>
    </row>
    <row r="91" spans="2:13" ht="11.25">
      <c r="B91" s="5" t="s">
        <v>289</v>
      </c>
      <c r="C91" s="153">
        <v>5741784.885266006</v>
      </c>
      <c r="D91" s="153">
        <v>3704888.579714513</v>
      </c>
      <c r="E91" s="153">
        <v>1169912.435135959</v>
      </c>
      <c r="F91" s="153">
        <v>4820074.004027695</v>
      </c>
      <c r="G91" s="153"/>
      <c r="H91" s="153">
        <v>921710.8812383104</v>
      </c>
      <c r="I91" s="153">
        <v>235695.31841651734</v>
      </c>
      <c r="J91" s="153">
        <v>1157406.1996548278</v>
      </c>
      <c r="K91" s="153"/>
      <c r="L91" s="153">
        <v>1105518.5504216657</v>
      </c>
      <c r="M91" s="153">
        <v>-2839.3615896124224</v>
      </c>
    </row>
    <row r="92" ht="11.25">
      <c r="B92" s="58" t="s">
        <v>270</v>
      </c>
    </row>
    <row r="93" ht="11.25">
      <c r="B93" s="101" t="s">
        <v>132</v>
      </c>
    </row>
    <row r="96" ht="11.25">
      <c r="J96" s="160"/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7"/>
  <sheetViews>
    <sheetView showGridLines="0" zoomScaleSheetLayoutView="100" zoomScalePageLayoutView="0" workbookViewId="0" topLeftCell="A1">
      <pane xSplit="3" ySplit="6" topLeftCell="N7" activePane="bottomRight" state="frozen"/>
      <selection pane="topLeft" activeCell="C72" sqref="C72:D90"/>
      <selection pane="topRight" activeCell="C72" sqref="C72:D90"/>
      <selection pane="bottomLeft" activeCell="C72" sqref="C72:D90"/>
      <selection pane="bottomRight" activeCell="T23" sqref="T23:W23"/>
    </sheetView>
  </sheetViews>
  <sheetFormatPr defaultColWidth="9.140625" defaultRowHeight="14.25" customHeight="1"/>
  <cols>
    <col min="1" max="1" width="3.7109375" style="22" customWidth="1"/>
    <col min="2" max="2" width="3.28125" style="22" customWidth="1"/>
    <col min="3" max="3" width="49.00390625" style="22" customWidth="1"/>
    <col min="4" max="24" width="9.140625" style="22" customWidth="1"/>
    <col min="25" max="25" width="28.00390625" style="22" customWidth="1"/>
    <col min="26" max="26" width="10.57421875" style="22" customWidth="1"/>
    <col min="27" max="16384" width="9.140625" style="22" customWidth="1"/>
  </cols>
  <sheetData>
    <row r="1" spans="1:60" s="73" customFormat="1" ht="12.75">
      <c r="A1" s="22"/>
      <c r="B1" s="69" t="s">
        <v>182</v>
      </c>
      <c r="W1" s="110"/>
      <c r="Y1" s="110"/>
      <c r="AB1" s="110"/>
      <c r="BH1" s="110" t="str">
        <f>'Tab 1'!K1</f>
        <v>Carta de Conjuntura | Dez-2015</v>
      </c>
    </row>
    <row r="3" spans="2:59" ht="14.25" customHeight="1">
      <c r="B3" s="28" t="s">
        <v>219</v>
      </c>
      <c r="BG3" s="110"/>
    </row>
    <row r="4" spans="2:30" ht="14.25" customHeight="1">
      <c r="B4" s="86" t="s">
        <v>84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</row>
    <row r="5" s="5" customFormat="1" ht="14.25" customHeight="1">
      <c r="B5" s="42" t="s">
        <v>121</v>
      </c>
    </row>
    <row r="6" spans="2:23" s="57" customFormat="1" ht="14.25" customHeight="1" thickBot="1">
      <c r="B6" s="139"/>
      <c r="C6" s="139"/>
      <c r="D6" s="182" t="s">
        <v>157</v>
      </c>
      <c r="E6" s="182" t="s">
        <v>167</v>
      </c>
      <c r="F6" s="182" t="s">
        <v>168</v>
      </c>
      <c r="G6" s="182" t="s">
        <v>169</v>
      </c>
      <c r="H6" s="182" t="s">
        <v>171</v>
      </c>
      <c r="I6" s="182" t="s">
        <v>177</v>
      </c>
      <c r="J6" s="182" t="s">
        <v>178</v>
      </c>
      <c r="K6" s="182" t="s">
        <v>179</v>
      </c>
      <c r="L6" s="182" t="s">
        <v>208</v>
      </c>
      <c r="M6" s="182" t="s">
        <v>252</v>
      </c>
      <c r="N6" s="182" t="s">
        <v>253</v>
      </c>
      <c r="O6" s="182" t="s">
        <v>254</v>
      </c>
      <c r="P6" s="182" t="s">
        <v>256</v>
      </c>
      <c r="Q6" s="182" t="s">
        <v>258</v>
      </c>
      <c r="R6" s="182" t="s">
        <v>265</v>
      </c>
      <c r="S6" s="182" t="s">
        <v>266</v>
      </c>
      <c r="T6" s="182" t="s">
        <v>267</v>
      </c>
      <c r="U6" s="182" t="s">
        <v>279</v>
      </c>
      <c r="V6" s="182" t="s">
        <v>282</v>
      </c>
      <c r="W6" s="182" t="s">
        <v>289</v>
      </c>
    </row>
    <row r="7" spans="2:63" s="58" customFormat="1" ht="14.25" customHeight="1" thickTop="1">
      <c r="B7" s="140" t="s">
        <v>85</v>
      </c>
      <c r="D7" s="141">
        <v>20.534673650300675</v>
      </c>
      <c r="E7" s="141">
        <v>20.661932433306177</v>
      </c>
      <c r="F7" s="141">
        <v>20.612227049579023</v>
      </c>
      <c r="G7" s="141">
        <v>20.579097829348765</v>
      </c>
      <c r="H7" s="141">
        <v>20.595689009062895</v>
      </c>
      <c r="I7" s="141">
        <v>20.59978451183803</v>
      </c>
      <c r="J7" s="141">
        <v>20.67837770154184</v>
      </c>
      <c r="K7" s="141">
        <v>20.64022224701281</v>
      </c>
      <c r="L7" s="141">
        <v>20.71706250196368</v>
      </c>
      <c r="M7" s="141">
        <v>20.718294951066298</v>
      </c>
      <c r="N7" s="141">
        <v>20.846052776024997</v>
      </c>
      <c r="O7" s="141">
        <v>20.97221107416624</v>
      </c>
      <c r="P7" s="141">
        <v>20.94952369577098</v>
      </c>
      <c r="Q7" s="141">
        <v>21.008222972402883</v>
      </c>
      <c r="R7" s="141">
        <v>20.74866515197247</v>
      </c>
      <c r="S7" s="141">
        <v>20.40495984964751</v>
      </c>
      <c r="T7" s="141">
        <v>20.1751478599106</v>
      </c>
      <c r="U7" s="208">
        <v>19.83091631902861</v>
      </c>
      <c r="V7" s="208">
        <v>19.3928011794024</v>
      </c>
      <c r="W7" s="114">
        <v>18.88045045448476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2:63" s="58" customFormat="1" ht="14.25" customHeight="1">
      <c r="B8" s="140" t="s">
        <v>86</v>
      </c>
      <c r="D8" s="208">
        <v>1.2666479148561474</v>
      </c>
      <c r="E8" s="208">
        <v>1.3512952832437708</v>
      </c>
      <c r="F8" s="208">
        <v>1.5157876014105611</v>
      </c>
      <c r="G8" s="208">
        <v>1.3127257893081545</v>
      </c>
      <c r="H8" s="208">
        <v>1.2180650613285307</v>
      </c>
      <c r="I8" s="208">
        <v>1.3392892241568766</v>
      </c>
      <c r="J8" s="208">
        <v>1.2127207225973915</v>
      </c>
      <c r="K8" s="208">
        <v>1.1668856819368494</v>
      </c>
      <c r="L8" s="208">
        <v>0.6953517469001171</v>
      </c>
      <c r="M8" s="208">
        <v>0.8267449628094728</v>
      </c>
      <c r="N8" s="208">
        <v>0.7246934822960853</v>
      </c>
      <c r="O8" s="208">
        <v>0.821427346637206</v>
      </c>
      <c r="P8" s="208">
        <v>0.7817239118924223</v>
      </c>
      <c r="Q8" s="208">
        <v>0.7300699083930632</v>
      </c>
      <c r="R8" s="208">
        <v>0.6464142862283182</v>
      </c>
      <c r="S8" s="208">
        <v>0.6485262785936555</v>
      </c>
      <c r="T8" s="208">
        <v>0.6893945801080982</v>
      </c>
      <c r="U8" s="208">
        <v>0.6063476868698012</v>
      </c>
      <c r="V8" s="208">
        <v>0.3519255944493704</v>
      </c>
      <c r="W8" s="114">
        <v>-0.04849165651231919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2:63" s="58" customFormat="1" ht="14.25" customHeight="1">
      <c r="B9" s="142" t="s">
        <v>87</v>
      </c>
      <c r="C9" s="82"/>
      <c r="D9" s="209">
        <f>SUM(D7:D8)</f>
        <v>21.801321565156822</v>
      </c>
      <c r="E9" s="209">
        <f aca="true" t="shared" si="0" ref="E9:W9">SUM(E7:E8)</f>
        <v>22.01322771654995</v>
      </c>
      <c r="F9" s="209">
        <f t="shared" si="0"/>
        <v>22.128014650989584</v>
      </c>
      <c r="G9" s="209">
        <f t="shared" si="0"/>
        <v>21.891823618656918</v>
      </c>
      <c r="H9" s="209">
        <f t="shared" si="0"/>
        <v>21.813754070391425</v>
      </c>
      <c r="I9" s="209">
        <f t="shared" si="0"/>
        <v>21.939073735994906</v>
      </c>
      <c r="J9" s="209">
        <f t="shared" si="0"/>
        <v>21.891098424139233</v>
      </c>
      <c r="K9" s="209">
        <f t="shared" si="0"/>
        <v>21.807107928949662</v>
      </c>
      <c r="L9" s="209">
        <f t="shared" si="0"/>
        <v>21.412414248863797</v>
      </c>
      <c r="M9" s="209">
        <f t="shared" si="0"/>
        <v>21.545039913875772</v>
      </c>
      <c r="N9" s="209">
        <f t="shared" si="0"/>
        <v>21.570746258321083</v>
      </c>
      <c r="O9" s="209">
        <f t="shared" si="0"/>
        <v>21.793638420803447</v>
      </c>
      <c r="P9" s="209">
        <f t="shared" si="0"/>
        <v>21.731247607663402</v>
      </c>
      <c r="Q9" s="209">
        <f t="shared" si="0"/>
        <v>21.738292880795946</v>
      </c>
      <c r="R9" s="209">
        <f t="shared" si="0"/>
        <v>21.39507943820079</v>
      </c>
      <c r="S9" s="209">
        <f t="shared" si="0"/>
        <v>21.05348612824117</v>
      </c>
      <c r="T9" s="209">
        <f t="shared" si="0"/>
        <v>20.864542440018695</v>
      </c>
      <c r="U9" s="209">
        <f t="shared" si="0"/>
        <v>20.43726400589841</v>
      </c>
      <c r="V9" s="209">
        <f t="shared" si="0"/>
        <v>19.74472677385177</v>
      </c>
      <c r="W9" s="209">
        <f t="shared" si="0"/>
        <v>18.83195879797244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2:63" s="58" customFormat="1" ht="14.25" customHeight="1">
      <c r="B10" s="140" t="s">
        <v>88</v>
      </c>
      <c r="D10" s="208">
        <v>2.3053565139428613</v>
      </c>
      <c r="E10" s="208">
        <v>2.794254524623464</v>
      </c>
      <c r="F10" s="208">
        <v>2.0168402781787553</v>
      </c>
      <c r="G10" s="208">
        <v>1.8426470116533966</v>
      </c>
      <c r="H10" s="208">
        <v>2.7968770438606176</v>
      </c>
      <c r="I10" s="208">
        <v>2.300965696883781</v>
      </c>
      <c r="J10" s="208">
        <v>2.36984675249112</v>
      </c>
      <c r="K10" s="208">
        <v>1.927589272482204</v>
      </c>
      <c r="L10" s="208">
        <v>3.731525800365038</v>
      </c>
      <c r="M10" s="208">
        <v>4.575946131830269</v>
      </c>
      <c r="N10" s="208">
        <v>3.2512355087851676</v>
      </c>
      <c r="O10" s="208">
        <v>3.254253486522936</v>
      </c>
      <c r="P10" s="208">
        <v>3.844020950286131</v>
      </c>
      <c r="Q10" s="208">
        <v>4.91521783304224</v>
      </c>
      <c r="R10" s="208">
        <v>3.4998680693250206</v>
      </c>
      <c r="S10" s="208">
        <v>3.4694705245722783</v>
      </c>
      <c r="T10" s="208">
        <v>4.644408347680631</v>
      </c>
      <c r="U10" s="236">
        <v>4.631268471087086</v>
      </c>
      <c r="V10" s="236">
        <v>4.399962401347441</v>
      </c>
      <c r="W10" s="114">
        <v>4.025290918926451</v>
      </c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</row>
    <row r="11" spans="2:63" s="58" customFormat="1" ht="18" customHeight="1">
      <c r="B11" s="134" t="s">
        <v>89</v>
      </c>
      <c r="D11" s="208">
        <v>2.3053565139428613</v>
      </c>
      <c r="E11" s="208">
        <v>2.794254524623464</v>
      </c>
      <c r="F11" s="208">
        <v>2.0168402781787553</v>
      </c>
      <c r="G11" s="208">
        <v>1.8426470116533966</v>
      </c>
      <c r="H11" s="208">
        <v>2.7968770438606176</v>
      </c>
      <c r="I11" s="208">
        <v>2.300965696883781</v>
      </c>
      <c r="J11" s="208">
        <v>2.36984675249112</v>
      </c>
      <c r="K11" s="208">
        <v>1.927589272482204</v>
      </c>
      <c r="L11" s="208">
        <v>3.731525800365038</v>
      </c>
      <c r="M11" s="208">
        <v>4.575946131830269</v>
      </c>
      <c r="N11" s="208">
        <v>3.2512355087851676</v>
      </c>
      <c r="O11" s="208">
        <v>3.254253486522936</v>
      </c>
      <c r="P11" s="208">
        <v>3.844020950286131</v>
      </c>
      <c r="Q11" s="208">
        <v>4.91521783304224</v>
      </c>
      <c r="R11" s="208">
        <v>3.4998680693250206</v>
      </c>
      <c r="S11" s="208">
        <v>3.4694705245722783</v>
      </c>
      <c r="T11" s="208">
        <f>-SUM(T12:T14)</f>
        <v>4.644408347680631</v>
      </c>
      <c r="U11" s="208">
        <f>-SUM(U12:U14)</f>
        <v>4.631268471087088</v>
      </c>
      <c r="V11" s="208">
        <f>-SUM(V12:V14)</f>
        <v>4.399962401347441</v>
      </c>
      <c r="W11" s="208">
        <f>-SUM(W12:W14)</f>
        <v>4.025290918926451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</row>
    <row r="12" spans="3:63" s="58" customFormat="1" ht="22.5">
      <c r="C12" s="63" t="s">
        <v>96</v>
      </c>
      <c r="D12" s="208">
        <v>0.11656307016389199</v>
      </c>
      <c r="E12" s="208">
        <v>0.15431390399664494</v>
      </c>
      <c r="F12" s="208">
        <v>0.10852960245095067</v>
      </c>
      <c r="G12" s="208">
        <v>0.11674035836690061</v>
      </c>
      <c r="H12" s="208">
        <v>0.1167739204758935</v>
      </c>
      <c r="I12" s="208">
        <v>0.11398883407343469</v>
      </c>
      <c r="J12" s="208">
        <v>0.14105357531244164</v>
      </c>
      <c r="K12" s="208">
        <v>0.11966694146771154</v>
      </c>
      <c r="L12" s="208">
        <v>0.12667665225663038</v>
      </c>
      <c r="M12" s="208">
        <v>0.15021040360384527</v>
      </c>
      <c r="N12" s="208">
        <v>0.11416811331859135</v>
      </c>
      <c r="O12" s="208">
        <v>0.12598318412319356</v>
      </c>
      <c r="P12" s="208">
        <v>0.1976694550249836</v>
      </c>
      <c r="Q12" s="208">
        <v>0.1171858149235081</v>
      </c>
      <c r="R12" s="208">
        <v>0.07565945115400063</v>
      </c>
      <c r="S12" s="208">
        <v>0.09563323746232899</v>
      </c>
      <c r="T12" s="208">
        <v>0.11438799733951716</v>
      </c>
      <c r="U12" s="208">
        <v>0.11192625769617065</v>
      </c>
      <c r="V12" s="208">
        <v>0.1238944467080184</v>
      </c>
      <c r="W12" s="208">
        <v>0.1411420927141158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3:63" s="58" customFormat="1" ht="22.5">
      <c r="C13" s="63" t="s">
        <v>90</v>
      </c>
      <c r="D13" s="208">
        <v>-1.717290988348528</v>
      </c>
      <c r="E13" s="208">
        <v>-1.7124937797071365</v>
      </c>
      <c r="F13" s="208">
        <v>-1.5794564951213532</v>
      </c>
      <c r="G13" s="208">
        <v>-1.5535345002877792</v>
      </c>
      <c r="H13" s="208">
        <v>-1.9930456377762977</v>
      </c>
      <c r="I13" s="208">
        <v>-0.8282911466543308</v>
      </c>
      <c r="J13" s="208">
        <v>-1.2943993648184429</v>
      </c>
      <c r="K13" s="208">
        <v>-1.2810562966211332</v>
      </c>
      <c r="L13" s="208">
        <v>-2.0208991477129596</v>
      </c>
      <c r="M13" s="208">
        <v>-1.5027917006513811</v>
      </c>
      <c r="N13" s="208">
        <v>-1.4362560104142796</v>
      </c>
      <c r="O13" s="208">
        <v>-0.9877714364259496</v>
      </c>
      <c r="P13" s="208">
        <v>-2.1573802163222338</v>
      </c>
      <c r="Q13" s="208">
        <v>-1.8250304220781537</v>
      </c>
      <c r="R13" s="208">
        <v>-1.9675569464035005</v>
      </c>
      <c r="S13" s="208">
        <v>-1.997802178806616</v>
      </c>
      <c r="T13" s="208">
        <v>-2.0250078344960976</v>
      </c>
      <c r="U13" s="208">
        <v>-1.989946256042487</v>
      </c>
      <c r="V13" s="208">
        <v>-1.991172795177851</v>
      </c>
      <c r="W13" s="208">
        <v>-2.08083816997523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3:63" s="58" customFormat="1" ht="15" customHeight="1">
      <c r="C14" s="63" t="s">
        <v>91</v>
      </c>
      <c r="D14" s="208">
        <v>-0.7046285957584666</v>
      </c>
      <c r="E14" s="208">
        <v>-1.2360746489127608</v>
      </c>
      <c r="F14" s="208">
        <v>-0.545913385508005</v>
      </c>
      <c r="G14" s="208">
        <v>-0.4058528697328374</v>
      </c>
      <c r="H14" s="208">
        <v>-0.9206053265604707</v>
      </c>
      <c r="I14" s="208">
        <v>-1.586663384302734</v>
      </c>
      <c r="J14" s="208">
        <v>-1.216500962985041</v>
      </c>
      <c r="K14" s="208">
        <v>-0.76619991732916</v>
      </c>
      <c r="L14" s="208">
        <v>-1.8373033049085825</v>
      </c>
      <c r="M14" s="208">
        <v>-3.223364834782395</v>
      </c>
      <c r="N14" s="208">
        <v>-1.9291476116891855</v>
      </c>
      <c r="O14" s="208">
        <v>-2.3924652342204595</v>
      </c>
      <c r="P14" s="208">
        <v>-1.8843101889885208</v>
      </c>
      <c r="Q14" s="208">
        <v>-2.4073164560315283</v>
      </c>
      <c r="R14" s="208">
        <v>-2.4233049294318647</v>
      </c>
      <c r="S14" s="208">
        <v>-2.4042808820557044</v>
      </c>
      <c r="T14" s="208">
        <v>-2.7337885105240507</v>
      </c>
      <c r="U14" s="208">
        <v>-2.753248472740771</v>
      </c>
      <c r="V14" s="208">
        <v>-2.5326840528776087</v>
      </c>
      <c r="W14" s="208">
        <v>-2.0855948416653374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2:63" s="58" customFormat="1" ht="14.25" customHeight="1">
      <c r="B15" s="142" t="s">
        <v>92</v>
      </c>
      <c r="C15" s="82"/>
      <c r="D15" s="52">
        <f aca="true" t="shared" si="1" ref="D15:V15">D9-D10</f>
        <v>19.49596505121396</v>
      </c>
      <c r="E15" s="52">
        <f t="shared" si="1"/>
        <v>19.218973191926484</v>
      </c>
      <c r="F15" s="52">
        <f t="shared" si="1"/>
        <v>20.11117437281083</v>
      </c>
      <c r="G15" s="52">
        <f t="shared" si="1"/>
        <v>20.04917660700352</v>
      </c>
      <c r="H15" s="52">
        <f t="shared" si="1"/>
        <v>19.016877026530807</v>
      </c>
      <c r="I15" s="52">
        <f t="shared" si="1"/>
        <v>19.638108039111124</v>
      </c>
      <c r="J15" s="52">
        <f t="shared" si="1"/>
        <v>19.521251671648113</v>
      </c>
      <c r="K15" s="52">
        <f t="shared" si="1"/>
        <v>19.879518656467457</v>
      </c>
      <c r="L15" s="52">
        <f t="shared" si="1"/>
        <v>17.68088844849876</v>
      </c>
      <c r="M15" s="52">
        <f t="shared" si="1"/>
        <v>16.969093782045505</v>
      </c>
      <c r="N15" s="52">
        <f t="shared" si="1"/>
        <v>18.319510749535915</v>
      </c>
      <c r="O15" s="52">
        <f t="shared" si="1"/>
        <v>18.539384934280513</v>
      </c>
      <c r="P15" s="52">
        <f t="shared" si="1"/>
        <v>17.88722665737727</v>
      </c>
      <c r="Q15" s="52">
        <f t="shared" si="1"/>
        <v>16.823075047753704</v>
      </c>
      <c r="R15" s="52">
        <f t="shared" si="1"/>
        <v>17.895211368875767</v>
      </c>
      <c r="S15" s="52">
        <f t="shared" si="1"/>
        <v>17.584015603668888</v>
      </c>
      <c r="T15" s="52">
        <f t="shared" si="1"/>
        <v>16.220134092338064</v>
      </c>
      <c r="U15" s="52">
        <f t="shared" si="1"/>
        <v>15.805995534811323</v>
      </c>
      <c r="V15" s="52">
        <f t="shared" si="1"/>
        <v>15.34476437250433</v>
      </c>
      <c r="W15" s="52">
        <f>W9-W10</f>
        <v>14.806667879045989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2:63" s="58" customFormat="1" ht="14.25" customHeight="1">
      <c r="B16" s="112" t="s">
        <v>93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</row>
    <row r="17" spans="2:63" s="58" customFormat="1" ht="14.25" customHeight="1">
      <c r="B17" s="134" t="s">
        <v>104</v>
      </c>
      <c r="D17" s="208">
        <v>60.2228291541072</v>
      </c>
      <c r="E17" s="208">
        <v>60.19415762502271</v>
      </c>
      <c r="F17" s="208">
        <v>60.05639606138271</v>
      </c>
      <c r="G17" s="208">
        <v>60.12907919520906</v>
      </c>
      <c r="H17" s="208">
        <v>60.26767525032823</v>
      </c>
      <c r="I17" s="208">
        <v>60.331020883710764</v>
      </c>
      <c r="J17" s="208">
        <v>60.568710815295525</v>
      </c>
      <c r="K17" s="208">
        <v>60.843812433008424</v>
      </c>
      <c r="L17" s="208">
        <v>61.37572611073055</v>
      </c>
      <c r="M17" s="208">
        <v>61.659345542339814</v>
      </c>
      <c r="N17" s="208">
        <v>61.68799957458682</v>
      </c>
      <c r="O17" s="208">
        <v>61.735412762264716</v>
      </c>
      <c r="P17" s="208">
        <v>61.62094854560053</v>
      </c>
      <c r="Q17" s="208">
        <v>61.59609937857557</v>
      </c>
      <c r="R17" s="208">
        <v>61.82055001542205</v>
      </c>
      <c r="S17" s="208">
        <v>61.92284114769539</v>
      </c>
      <c r="T17" s="208">
        <v>62.37445512455903</v>
      </c>
      <c r="U17" s="208">
        <v>62.66314407225673</v>
      </c>
      <c r="V17" s="208">
        <v>62.923403938009436</v>
      </c>
      <c r="W17" s="208">
        <v>63.27344325611365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2:63" s="58" customFormat="1" ht="14.25" customHeight="1">
      <c r="B18" s="134" t="s">
        <v>105</v>
      </c>
      <c r="D18" s="208">
        <v>19.016857843347935</v>
      </c>
      <c r="E18" s="208">
        <v>18.754210584678273</v>
      </c>
      <c r="F18" s="208">
        <v>18.74543022402601</v>
      </c>
      <c r="G18" s="208">
        <v>18.695188742028005</v>
      </c>
      <c r="H18" s="208">
        <v>18.688429685174288</v>
      </c>
      <c r="I18" s="208">
        <v>18.598685226807717</v>
      </c>
      <c r="J18" s="208">
        <v>18.575300855780473</v>
      </c>
      <c r="K18" s="208">
        <v>18.46736621952904</v>
      </c>
      <c r="L18" s="208">
        <v>18.57355719922519</v>
      </c>
      <c r="M18" s="208">
        <v>18.55431993701082</v>
      </c>
      <c r="N18" s="208">
        <v>18.665196155333163</v>
      </c>
      <c r="O18" s="208">
        <v>18.781929020539316</v>
      </c>
      <c r="P18" s="208">
        <v>18.95586438707752</v>
      </c>
      <c r="Q18" s="208">
        <v>19.07292419666014</v>
      </c>
      <c r="R18" s="208">
        <v>19.207675475809197</v>
      </c>
      <c r="S18" s="208">
        <v>19.427953606119345</v>
      </c>
      <c r="T18" s="208">
        <v>19.49479094594651</v>
      </c>
      <c r="U18" s="208">
        <v>19.652840394585837</v>
      </c>
      <c r="V18" s="208">
        <v>19.86455334101653</v>
      </c>
      <c r="W18" s="208">
        <v>19.980192787579302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</row>
    <row r="19" spans="2:63" s="58" customFormat="1" ht="14.25" customHeight="1">
      <c r="B19" s="134" t="s">
        <v>94</v>
      </c>
      <c r="D19" s="141">
        <f>D18+D17</f>
        <v>79.23968699745514</v>
      </c>
      <c r="E19" s="141">
        <f aca="true" t="shared" si="2" ref="E19:W19">E18+E17</f>
        <v>78.94836820970099</v>
      </c>
      <c r="F19" s="141">
        <f t="shared" si="2"/>
        <v>78.80182628540872</v>
      </c>
      <c r="G19" s="141">
        <f t="shared" si="2"/>
        <v>78.82426793723707</v>
      </c>
      <c r="H19" s="141">
        <f t="shared" si="2"/>
        <v>78.95610493550252</v>
      </c>
      <c r="I19" s="141">
        <f t="shared" si="2"/>
        <v>78.92970611051848</v>
      </c>
      <c r="J19" s="141">
        <f t="shared" si="2"/>
        <v>79.144011671076</v>
      </c>
      <c r="K19" s="141">
        <f t="shared" si="2"/>
        <v>79.31117865253746</v>
      </c>
      <c r="L19" s="141">
        <f t="shared" si="2"/>
        <v>79.94928330995573</v>
      </c>
      <c r="M19" s="141">
        <f t="shared" si="2"/>
        <v>80.21366547935064</v>
      </c>
      <c r="N19" s="141">
        <f t="shared" si="2"/>
        <v>80.35319572991997</v>
      </c>
      <c r="O19" s="141">
        <f t="shared" si="2"/>
        <v>80.51734178280404</v>
      </c>
      <c r="P19" s="141">
        <f t="shared" si="2"/>
        <v>80.57681293267805</v>
      </c>
      <c r="Q19" s="141">
        <f t="shared" si="2"/>
        <v>80.66902357523571</v>
      </c>
      <c r="R19" s="141">
        <f t="shared" si="2"/>
        <v>81.02822549123124</v>
      </c>
      <c r="S19" s="141">
        <f t="shared" si="2"/>
        <v>81.35079475381474</v>
      </c>
      <c r="T19" s="141">
        <f t="shared" si="2"/>
        <v>81.86924607050554</v>
      </c>
      <c r="U19" s="141">
        <f t="shared" si="2"/>
        <v>82.31598446684256</v>
      </c>
      <c r="V19" s="141">
        <f t="shared" si="2"/>
        <v>82.78795727902596</v>
      </c>
      <c r="W19" s="141">
        <f t="shared" si="2"/>
        <v>83.25363604369295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2:63" s="58" customFormat="1" ht="14.25" customHeight="1">
      <c r="B20" s="134" t="s">
        <v>97</v>
      </c>
      <c r="D20" s="141">
        <f>(D12+D13)*(-1)</f>
        <v>1.600727918184636</v>
      </c>
      <c r="E20" s="141">
        <f aca="true" t="shared" si="3" ref="E20:W20">(E12+E13)*(-1)</f>
        <v>1.5581798757104914</v>
      </c>
      <c r="F20" s="141">
        <f t="shared" si="3"/>
        <v>1.4709268926704024</v>
      </c>
      <c r="G20" s="141">
        <f t="shared" si="3"/>
        <v>1.4367941419208785</v>
      </c>
      <c r="H20" s="141">
        <f t="shared" si="3"/>
        <v>1.8762717173004042</v>
      </c>
      <c r="I20" s="141">
        <f t="shared" si="3"/>
        <v>0.714302312580896</v>
      </c>
      <c r="J20" s="141">
        <f t="shared" si="3"/>
        <v>1.1533457895060013</v>
      </c>
      <c r="K20" s="141">
        <f t="shared" si="3"/>
        <v>1.1613893551534216</v>
      </c>
      <c r="L20" s="141">
        <f t="shared" si="3"/>
        <v>1.8942224954563294</v>
      </c>
      <c r="M20" s="141">
        <f t="shared" si="3"/>
        <v>1.352581297047536</v>
      </c>
      <c r="N20" s="141">
        <f t="shared" si="3"/>
        <v>1.3220878970956882</v>
      </c>
      <c r="O20" s="141">
        <f t="shared" si="3"/>
        <v>0.861788252302756</v>
      </c>
      <c r="P20" s="141">
        <f t="shared" si="3"/>
        <v>1.9597107612972502</v>
      </c>
      <c r="Q20" s="141">
        <f t="shared" si="3"/>
        <v>1.7078446071546456</v>
      </c>
      <c r="R20" s="141">
        <f t="shared" si="3"/>
        <v>1.8918974952494998</v>
      </c>
      <c r="S20" s="141">
        <f t="shared" si="3"/>
        <v>1.902168941344287</v>
      </c>
      <c r="T20" s="141">
        <f t="shared" si="3"/>
        <v>1.9106198371565803</v>
      </c>
      <c r="U20" s="141">
        <f t="shared" si="3"/>
        <v>1.8780199983463164</v>
      </c>
      <c r="V20" s="141">
        <f t="shared" si="3"/>
        <v>1.8672783484698328</v>
      </c>
      <c r="W20" s="141">
        <f t="shared" si="3"/>
        <v>1.939696077261114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2:63" s="58" customFormat="1" ht="14.25" customHeight="1">
      <c r="B21" s="17" t="s">
        <v>95</v>
      </c>
      <c r="C21" s="82"/>
      <c r="D21" s="143">
        <v>98.48627871449217</v>
      </c>
      <c r="E21" s="143">
        <v>98.51585163835533</v>
      </c>
      <c r="F21" s="143">
        <v>98.73022058332836</v>
      </c>
      <c r="G21" s="143">
        <v>98.67982358016721</v>
      </c>
      <c r="H21" s="143">
        <v>98.43533447438534</v>
      </c>
      <c r="I21" s="143">
        <v>98.27110877607448</v>
      </c>
      <c r="J21" s="143">
        <v>97.84748888330452</v>
      </c>
      <c r="K21" s="143">
        <v>97.36160170365297</v>
      </c>
      <c r="L21" s="143">
        <v>96.84603820348099</v>
      </c>
      <c r="M21" s="143">
        <v>96.31751747094278</v>
      </c>
      <c r="N21" s="143">
        <v>96.00460062700408</v>
      </c>
      <c r="O21" s="143">
        <v>95.8425769879276</v>
      </c>
      <c r="P21" s="143">
        <v>95.67163287610194</v>
      </c>
      <c r="Q21" s="143">
        <v>96.33134550713</v>
      </c>
      <c r="R21" s="143">
        <v>96.8908673879038</v>
      </c>
      <c r="S21" s="143">
        <v>97.40496447370028</v>
      </c>
      <c r="T21" s="143">
        <v>98.08938016284343</v>
      </c>
      <c r="U21" s="143">
        <v>98.12198000165371</v>
      </c>
      <c r="V21" s="143">
        <v>98.13272165153019</v>
      </c>
      <c r="W21" s="143">
        <v>98.0603039227389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2:71" ht="14.25" customHeight="1">
      <c r="B22" s="53" t="s">
        <v>270</v>
      </c>
      <c r="BL22" s="5"/>
      <c r="BM22" s="5"/>
      <c r="BN22" s="5"/>
      <c r="BO22" s="5"/>
      <c r="BP22" s="5"/>
      <c r="BQ22" s="5"/>
      <c r="BR22" s="5"/>
      <c r="BS22" s="5"/>
    </row>
    <row r="23" spans="3:71" s="21" customFormat="1" ht="11.25">
      <c r="C23" s="91" t="s">
        <v>98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9"/>
      <c r="BM23" s="9"/>
      <c r="BN23" s="9"/>
      <c r="BO23" s="9"/>
      <c r="BP23" s="9"/>
      <c r="BQ23" s="9"/>
      <c r="BR23" s="9"/>
      <c r="BS23" s="9"/>
    </row>
    <row r="24" spans="3:71" ht="14.25" customHeight="1">
      <c r="C24" s="92" t="s">
        <v>99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BL24" s="5"/>
      <c r="BM24" s="5"/>
      <c r="BN24" s="5"/>
      <c r="BO24" s="5"/>
      <c r="BP24" s="5"/>
      <c r="BQ24" s="5"/>
      <c r="BR24" s="5"/>
      <c r="BS24" s="5"/>
    </row>
    <row r="25" spans="26:63" s="5" customFormat="1" ht="14.25" customHeight="1"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4:14" ht="14.25" customHeight="1"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</row>
    <row r="30" spans="16:27" ht="63.75" customHeight="1">
      <c r="P30" s="144"/>
      <c r="Q30" s="246"/>
      <c r="R30" s="246"/>
      <c r="S30" s="246"/>
      <c r="T30" s="246"/>
      <c r="U30" s="246"/>
      <c r="V30" s="246"/>
      <c r="W30" s="247"/>
      <c r="X30" s="247"/>
      <c r="Y30" s="248"/>
      <c r="Z30" s="248"/>
      <c r="AA30" s="248"/>
    </row>
    <row r="31" ht="14.25" customHeight="1">
      <c r="S31" s="114"/>
    </row>
    <row r="32" ht="14.25" customHeight="1">
      <c r="S32" s="114"/>
    </row>
    <row r="33" ht="14.25" customHeight="1">
      <c r="S33" s="114"/>
    </row>
    <row r="34" ht="14.25" customHeight="1">
      <c r="S34" s="114"/>
    </row>
    <row r="35" ht="14.25" customHeight="1">
      <c r="S35" s="114"/>
    </row>
    <row r="36" ht="14.25" customHeight="1">
      <c r="S36" s="114"/>
    </row>
    <row r="37" ht="14.25" customHeight="1">
      <c r="S37" s="114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91"/>
  <sheetViews>
    <sheetView showGridLines="0" zoomScaleSheetLayoutView="100" zoomScalePageLayoutView="0" workbookViewId="0" topLeftCell="A1">
      <pane xSplit="3" ySplit="7" topLeftCell="D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5" sqref="E55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0" customWidth="1"/>
    <col min="4" max="4" width="11.421875" style="3" bestFit="1" customWidth="1"/>
    <col min="5" max="11" width="13.421875" style="3" bestFit="1" customWidth="1"/>
    <col min="12" max="12" width="10.28125" style="8" customWidth="1"/>
    <col min="13" max="16384" width="10.28125" style="1" customWidth="1"/>
  </cols>
  <sheetData>
    <row r="1" spans="2:11" s="145" customFormat="1" ht="12.75">
      <c r="B1" s="69" t="s">
        <v>182</v>
      </c>
      <c r="D1" s="146"/>
      <c r="E1" s="146"/>
      <c r="F1" s="146"/>
      <c r="G1" s="146"/>
      <c r="H1" s="146"/>
      <c r="I1" s="146"/>
      <c r="J1" s="146"/>
      <c r="K1" s="72" t="s">
        <v>291</v>
      </c>
    </row>
    <row r="2" spans="2:11" s="145" customFormat="1" ht="12.75">
      <c r="B2" s="69"/>
      <c r="D2" s="146"/>
      <c r="E2" s="146"/>
      <c r="F2" s="146"/>
      <c r="G2" s="146"/>
      <c r="H2" s="146"/>
      <c r="I2" s="146"/>
      <c r="J2" s="146"/>
      <c r="K2" s="146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183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259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s="8" customFormat="1" ht="12" thickTop="1">
      <c r="B8" s="23">
        <v>2010</v>
      </c>
      <c r="C8" s="5" t="s">
        <v>27</v>
      </c>
      <c r="D8" s="175">
        <v>91.2</v>
      </c>
      <c r="E8" s="123">
        <v>94.2</v>
      </c>
      <c r="F8" s="123">
        <v>91</v>
      </c>
      <c r="G8" s="123">
        <v>89.6</v>
      </c>
      <c r="H8" s="123">
        <v>93.5</v>
      </c>
      <c r="I8" s="123">
        <v>88.1</v>
      </c>
      <c r="J8" s="123">
        <v>92.1</v>
      </c>
      <c r="K8" s="123">
        <v>86.9</v>
      </c>
    </row>
    <row r="9" spans="2:11" s="8" customFormat="1" ht="11.25">
      <c r="B9" s="23"/>
      <c r="C9" s="5" t="s">
        <v>16</v>
      </c>
      <c r="D9" s="175">
        <v>89</v>
      </c>
      <c r="E9" s="123">
        <v>86.8</v>
      </c>
      <c r="F9" s="123">
        <v>89.1</v>
      </c>
      <c r="G9" s="123">
        <v>91.2</v>
      </c>
      <c r="H9" s="123">
        <v>89.2</v>
      </c>
      <c r="I9" s="123">
        <v>88</v>
      </c>
      <c r="J9" s="123">
        <v>92.4</v>
      </c>
      <c r="K9" s="123">
        <v>86.7</v>
      </c>
    </row>
    <row r="10" spans="2:11" s="8" customFormat="1" ht="11.25">
      <c r="B10" s="23"/>
      <c r="C10" s="5" t="s">
        <v>17</v>
      </c>
      <c r="D10" s="175">
        <v>105.1</v>
      </c>
      <c r="E10" s="123">
        <v>97</v>
      </c>
      <c r="F10" s="123">
        <v>105.6</v>
      </c>
      <c r="G10" s="123">
        <v>114.9</v>
      </c>
      <c r="H10" s="123">
        <v>103</v>
      </c>
      <c r="I10" s="123">
        <v>105.4</v>
      </c>
      <c r="J10" s="123">
        <v>119.3</v>
      </c>
      <c r="K10" s="123">
        <v>101.1</v>
      </c>
    </row>
    <row r="11" spans="2:11" s="8" customFormat="1" ht="11.25">
      <c r="B11" s="23"/>
      <c r="C11" s="5" t="s">
        <v>18</v>
      </c>
      <c r="D11" s="175">
        <v>99.3</v>
      </c>
      <c r="E11" s="123">
        <v>95</v>
      </c>
      <c r="F11" s="123">
        <v>99.6</v>
      </c>
      <c r="G11" s="123">
        <v>104.6</v>
      </c>
      <c r="H11" s="123">
        <v>99.8</v>
      </c>
      <c r="I11" s="123">
        <v>97</v>
      </c>
      <c r="J11" s="123">
        <v>105.9</v>
      </c>
      <c r="K11" s="123">
        <v>94.2</v>
      </c>
    </row>
    <row r="12" spans="2:11" s="8" customFormat="1" ht="11.25">
      <c r="B12" s="23"/>
      <c r="C12" s="5" t="s">
        <v>19</v>
      </c>
      <c r="D12" s="175">
        <v>104.3</v>
      </c>
      <c r="E12" s="123">
        <v>98.8</v>
      </c>
      <c r="F12" s="123">
        <v>104.6</v>
      </c>
      <c r="G12" s="123">
        <v>110.3</v>
      </c>
      <c r="H12" s="123">
        <v>105.2</v>
      </c>
      <c r="I12" s="123">
        <v>100.9</v>
      </c>
      <c r="J12" s="123">
        <v>108.5</v>
      </c>
      <c r="K12" s="123">
        <v>98.6</v>
      </c>
    </row>
    <row r="13" spans="2:11" s="8" customFormat="1" ht="11.25">
      <c r="B13" s="23"/>
      <c r="C13" s="5" t="s">
        <v>20</v>
      </c>
      <c r="D13" s="175">
        <v>102.5</v>
      </c>
      <c r="E13" s="123">
        <v>97.4</v>
      </c>
      <c r="F13" s="123">
        <v>102.8</v>
      </c>
      <c r="G13" s="123">
        <v>106.5</v>
      </c>
      <c r="H13" s="123">
        <v>104.7</v>
      </c>
      <c r="I13" s="123">
        <v>97.8</v>
      </c>
      <c r="J13" s="123">
        <v>99.3</v>
      </c>
      <c r="K13" s="123">
        <v>97.4</v>
      </c>
    </row>
    <row r="14" spans="2:11" s="8" customFormat="1" ht="11.25">
      <c r="B14" s="23"/>
      <c r="C14" s="5" t="s">
        <v>21</v>
      </c>
      <c r="D14" s="175">
        <v>106.9</v>
      </c>
      <c r="E14" s="123">
        <v>103.2</v>
      </c>
      <c r="F14" s="123">
        <v>107.1</v>
      </c>
      <c r="G14" s="123">
        <v>108.8</v>
      </c>
      <c r="H14" s="123">
        <v>109.4</v>
      </c>
      <c r="I14" s="123">
        <v>102.4</v>
      </c>
      <c r="J14" s="123">
        <v>100.3</v>
      </c>
      <c r="K14" s="123">
        <v>103</v>
      </c>
    </row>
    <row r="15" spans="2:11" s="8" customFormat="1" ht="11.25">
      <c r="B15" s="23"/>
      <c r="C15" s="5" t="s">
        <v>22</v>
      </c>
      <c r="D15" s="175">
        <v>108.1</v>
      </c>
      <c r="E15" s="123">
        <v>103.4</v>
      </c>
      <c r="F15" s="123">
        <v>108.4</v>
      </c>
      <c r="G15" s="123">
        <v>114</v>
      </c>
      <c r="H15" s="123">
        <v>107.7</v>
      </c>
      <c r="I15" s="123">
        <v>107</v>
      </c>
      <c r="J15" s="123">
        <v>111.5</v>
      </c>
      <c r="K15" s="123">
        <v>105.7</v>
      </c>
    </row>
    <row r="16" spans="2:11" s="8" customFormat="1" ht="11.25">
      <c r="B16" s="23"/>
      <c r="C16" s="5" t="s">
        <v>23</v>
      </c>
      <c r="D16" s="175">
        <v>105.8</v>
      </c>
      <c r="E16" s="123">
        <v>102.8</v>
      </c>
      <c r="F16" s="123">
        <v>106</v>
      </c>
      <c r="G16" s="123">
        <v>111.5</v>
      </c>
      <c r="H16" s="123">
        <v>103.9</v>
      </c>
      <c r="I16" s="123">
        <v>107</v>
      </c>
      <c r="J16" s="123">
        <v>105.1</v>
      </c>
      <c r="K16" s="123">
        <v>107.6</v>
      </c>
    </row>
    <row r="17" spans="2:11" ht="11.25">
      <c r="B17" s="23"/>
      <c r="C17" s="5" t="s">
        <v>24</v>
      </c>
      <c r="D17" s="174">
        <v>107.7</v>
      </c>
      <c r="E17" s="123">
        <v>100.8</v>
      </c>
      <c r="F17" s="123">
        <v>108.2</v>
      </c>
      <c r="G17" s="123">
        <v>111.7</v>
      </c>
      <c r="H17" s="123">
        <v>105.1</v>
      </c>
      <c r="I17" s="123">
        <v>110.7</v>
      </c>
      <c r="J17" s="123">
        <v>111.3</v>
      </c>
      <c r="K17" s="123">
        <v>110.5</v>
      </c>
    </row>
    <row r="18" spans="2:11" ht="11.25">
      <c r="B18" s="23"/>
      <c r="C18" s="5" t="s">
        <v>25</v>
      </c>
      <c r="D18" s="174">
        <v>106.8</v>
      </c>
      <c r="E18" s="123">
        <v>99.1</v>
      </c>
      <c r="F18" s="123">
        <v>107.3</v>
      </c>
      <c r="G18" s="123">
        <v>118.3</v>
      </c>
      <c r="H18" s="123">
        <v>102.6</v>
      </c>
      <c r="I18" s="123">
        <v>109.9</v>
      </c>
      <c r="J18" s="123">
        <v>114.2</v>
      </c>
      <c r="K18" s="123">
        <v>108.5</v>
      </c>
    </row>
    <row r="19" spans="2:11" ht="11.25">
      <c r="B19" s="129"/>
      <c r="C19" s="25" t="s">
        <v>26</v>
      </c>
      <c r="D19" s="177">
        <v>96.6</v>
      </c>
      <c r="E19" s="127">
        <v>102</v>
      </c>
      <c r="F19" s="127">
        <v>96.2</v>
      </c>
      <c r="G19" s="127">
        <v>105.3</v>
      </c>
      <c r="H19" s="127">
        <v>95.1</v>
      </c>
      <c r="I19" s="127">
        <v>96.5</v>
      </c>
      <c r="J19" s="127">
        <v>94.3</v>
      </c>
      <c r="K19" s="127">
        <v>97.1</v>
      </c>
    </row>
    <row r="20" spans="2:11" ht="11.25">
      <c r="B20" s="23">
        <v>2011</v>
      </c>
      <c r="C20" s="5" t="s">
        <v>27</v>
      </c>
      <c r="D20" s="174">
        <v>93.2</v>
      </c>
      <c r="E20" s="123">
        <v>99.4</v>
      </c>
      <c r="F20" s="123">
        <v>92.8</v>
      </c>
      <c r="G20" s="123">
        <v>96.1</v>
      </c>
      <c r="H20" s="123">
        <v>94.2</v>
      </c>
      <c r="I20" s="123">
        <v>90.8</v>
      </c>
      <c r="J20" s="123">
        <v>96.2</v>
      </c>
      <c r="K20" s="123">
        <v>89.1</v>
      </c>
    </row>
    <row r="21" spans="2:11" ht="11.25">
      <c r="B21" s="23"/>
      <c r="C21" s="5" t="s">
        <v>16</v>
      </c>
      <c r="D21" s="174">
        <v>95.4</v>
      </c>
      <c r="E21" s="123">
        <v>90.7</v>
      </c>
      <c r="F21" s="123">
        <v>95.7</v>
      </c>
      <c r="G21" s="123">
        <v>109.1</v>
      </c>
      <c r="H21" s="123">
        <v>93</v>
      </c>
      <c r="I21" s="123">
        <v>95.2</v>
      </c>
      <c r="J21" s="123">
        <v>107.6</v>
      </c>
      <c r="K21" s="123">
        <v>91.3</v>
      </c>
    </row>
    <row r="22" spans="2:11" ht="11.25">
      <c r="B22" s="23"/>
      <c r="C22" s="5" t="s">
        <v>17</v>
      </c>
      <c r="D22" s="174">
        <v>104.4</v>
      </c>
      <c r="E22" s="123">
        <v>97</v>
      </c>
      <c r="F22" s="123">
        <v>104.8</v>
      </c>
      <c r="G22" s="123">
        <v>116.9</v>
      </c>
      <c r="H22" s="123">
        <v>103.1</v>
      </c>
      <c r="I22" s="123">
        <v>102.8</v>
      </c>
      <c r="J22" s="123">
        <v>110.2</v>
      </c>
      <c r="K22" s="123">
        <v>100.6</v>
      </c>
    </row>
    <row r="23" spans="2:11" ht="11.25">
      <c r="B23" s="23"/>
      <c r="C23" s="5" t="s">
        <v>18</v>
      </c>
      <c r="D23" s="174">
        <v>97.5</v>
      </c>
      <c r="E23" s="123">
        <v>96.5</v>
      </c>
      <c r="F23" s="123">
        <v>97.6</v>
      </c>
      <c r="G23" s="123">
        <v>104.3</v>
      </c>
      <c r="H23" s="123">
        <v>98.4</v>
      </c>
      <c r="I23" s="123">
        <v>94.2</v>
      </c>
      <c r="J23" s="123">
        <v>97.4</v>
      </c>
      <c r="K23" s="123">
        <v>93.2</v>
      </c>
    </row>
    <row r="24" spans="2:11" ht="11.25">
      <c r="B24" s="23"/>
      <c r="C24" s="5" t="s">
        <v>19</v>
      </c>
      <c r="D24" s="174">
        <v>107.1</v>
      </c>
      <c r="E24" s="123">
        <v>101.7</v>
      </c>
      <c r="F24" s="123">
        <v>107.4</v>
      </c>
      <c r="G24" s="123">
        <v>118.3</v>
      </c>
      <c r="H24" s="123">
        <v>107.2</v>
      </c>
      <c r="I24" s="123">
        <v>103.7</v>
      </c>
      <c r="J24" s="123">
        <v>106.2</v>
      </c>
      <c r="K24" s="123">
        <v>102.9</v>
      </c>
    </row>
    <row r="25" spans="2:11" ht="11.25">
      <c r="B25" s="23"/>
      <c r="C25" s="5" t="s">
        <v>20</v>
      </c>
      <c r="D25" s="174">
        <v>102.8</v>
      </c>
      <c r="E25" s="123">
        <v>101.2</v>
      </c>
      <c r="F25" s="123">
        <v>102.9</v>
      </c>
      <c r="G25" s="123">
        <v>114.5</v>
      </c>
      <c r="H25" s="123">
        <v>104.3</v>
      </c>
      <c r="I25" s="123">
        <v>96.8</v>
      </c>
      <c r="J25" s="123">
        <v>97.9</v>
      </c>
      <c r="K25" s="123">
        <v>96.4</v>
      </c>
    </row>
    <row r="26" spans="2:11" ht="11.25">
      <c r="B26" s="23"/>
      <c r="C26" s="5" t="s">
        <v>21</v>
      </c>
      <c r="D26" s="174">
        <v>106.1</v>
      </c>
      <c r="E26" s="123">
        <v>104.2</v>
      </c>
      <c r="F26" s="123">
        <v>106.2</v>
      </c>
      <c r="G26" s="123">
        <v>114.2</v>
      </c>
      <c r="H26" s="123">
        <v>106.8</v>
      </c>
      <c r="I26" s="123">
        <v>102.5</v>
      </c>
      <c r="J26" s="123">
        <v>101.4</v>
      </c>
      <c r="K26" s="123">
        <v>102.9</v>
      </c>
    </row>
    <row r="27" spans="2:11" ht="11.25">
      <c r="B27" s="23"/>
      <c r="C27" s="5" t="s">
        <v>22</v>
      </c>
      <c r="D27" s="174">
        <v>110.8</v>
      </c>
      <c r="E27" s="123">
        <v>104.3</v>
      </c>
      <c r="F27" s="123">
        <v>111.2</v>
      </c>
      <c r="G27" s="123">
        <v>126.2</v>
      </c>
      <c r="H27" s="123">
        <v>108.7</v>
      </c>
      <c r="I27" s="123">
        <v>109.7</v>
      </c>
      <c r="J27" s="123">
        <v>112.9</v>
      </c>
      <c r="K27" s="123">
        <v>108.7</v>
      </c>
    </row>
    <row r="28" spans="2:11" ht="11.25">
      <c r="B28" s="23"/>
      <c r="C28" s="5" t="s">
        <v>23</v>
      </c>
      <c r="D28" s="174">
        <v>104.8</v>
      </c>
      <c r="E28" s="123">
        <v>101.4</v>
      </c>
      <c r="F28" s="123">
        <v>105</v>
      </c>
      <c r="G28" s="123">
        <v>113.6</v>
      </c>
      <c r="H28" s="123">
        <v>104.2</v>
      </c>
      <c r="I28" s="123">
        <v>103.2</v>
      </c>
      <c r="J28" s="123">
        <v>95.9</v>
      </c>
      <c r="K28" s="123">
        <v>105.5</v>
      </c>
    </row>
    <row r="29" spans="2:11" ht="11.25">
      <c r="B29" s="23"/>
      <c r="C29" s="5" t="s">
        <v>24</v>
      </c>
      <c r="D29" s="174">
        <v>106.3</v>
      </c>
      <c r="E29" s="123">
        <v>102.7</v>
      </c>
      <c r="F29" s="123">
        <v>106.5</v>
      </c>
      <c r="G29" s="123">
        <v>113.6</v>
      </c>
      <c r="H29" s="123">
        <v>104.8</v>
      </c>
      <c r="I29" s="123">
        <v>106.5</v>
      </c>
      <c r="J29" s="123">
        <v>100.7</v>
      </c>
      <c r="K29" s="123">
        <v>108.3</v>
      </c>
    </row>
    <row r="30" spans="2:11" ht="11.25">
      <c r="B30" s="23"/>
      <c r="C30" s="5" t="s">
        <v>25</v>
      </c>
      <c r="D30" s="174">
        <v>104.2</v>
      </c>
      <c r="E30" s="123">
        <v>102.6</v>
      </c>
      <c r="F30" s="123">
        <v>104.3</v>
      </c>
      <c r="G30" s="123">
        <v>116</v>
      </c>
      <c r="H30" s="123">
        <v>100.8</v>
      </c>
      <c r="I30" s="123">
        <v>106</v>
      </c>
      <c r="J30" s="123">
        <v>101.5</v>
      </c>
      <c r="K30" s="123">
        <v>107.4</v>
      </c>
    </row>
    <row r="31" spans="2:11" ht="11.25">
      <c r="B31" s="129"/>
      <c r="C31" s="25" t="s">
        <v>26</v>
      </c>
      <c r="D31" s="177">
        <v>95.7</v>
      </c>
      <c r="E31" s="127">
        <v>104.2</v>
      </c>
      <c r="F31" s="127">
        <v>95.1</v>
      </c>
      <c r="G31" s="127">
        <v>108.3</v>
      </c>
      <c r="H31" s="127">
        <v>94.1</v>
      </c>
      <c r="I31" s="127">
        <v>94.5</v>
      </c>
      <c r="J31" s="127">
        <v>88.9</v>
      </c>
      <c r="K31" s="127">
        <v>96.2</v>
      </c>
    </row>
    <row r="32" spans="2:11" ht="11.25">
      <c r="B32" s="23">
        <v>2012</v>
      </c>
      <c r="C32" s="5" t="s">
        <v>27</v>
      </c>
      <c r="D32" s="174">
        <v>88.7</v>
      </c>
      <c r="E32" s="123">
        <v>92.4</v>
      </c>
      <c r="F32" s="123">
        <v>88.2</v>
      </c>
      <c r="G32" s="123">
        <v>79.8</v>
      </c>
      <c r="H32" s="123">
        <v>90.2</v>
      </c>
      <c r="I32" s="123">
        <v>87.8</v>
      </c>
      <c r="J32" s="123">
        <v>86.8</v>
      </c>
      <c r="K32" s="123">
        <v>88.2</v>
      </c>
    </row>
    <row r="33" spans="2:11" ht="11.25">
      <c r="B33" s="23"/>
      <c r="C33" s="5" t="s">
        <v>16</v>
      </c>
      <c r="D33" s="174">
        <v>89.8</v>
      </c>
      <c r="E33" s="123">
        <v>93.6</v>
      </c>
      <c r="F33" s="123">
        <v>89.4</v>
      </c>
      <c r="G33" s="123">
        <v>98.4</v>
      </c>
      <c r="H33" s="123">
        <v>89.9</v>
      </c>
      <c r="I33" s="123">
        <v>87.5</v>
      </c>
      <c r="J33" s="123">
        <v>82</v>
      </c>
      <c r="K33" s="123">
        <v>89.2</v>
      </c>
    </row>
    <row r="34" spans="2:11" ht="11.25">
      <c r="B34" s="23"/>
      <c r="C34" s="5" t="s">
        <v>17</v>
      </c>
      <c r="D34" s="174">
        <v>99.7</v>
      </c>
      <c r="E34" s="123">
        <v>98.6</v>
      </c>
      <c r="F34" s="123">
        <v>99.8</v>
      </c>
      <c r="G34" s="123">
        <v>112.7</v>
      </c>
      <c r="H34" s="123">
        <v>97.5</v>
      </c>
      <c r="I34" s="123">
        <v>100.5</v>
      </c>
      <c r="J34" s="123">
        <v>104.7</v>
      </c>
      <c r="K34" s="123">
        <v>99.2</v>
      </c>
    </row>
    <row r="35" spans="2:11" ht="11.25">
      <c r="B35" s="23"/>
      <c r="C35" s="5" t="s">
        <v>18</v>
      </c>
      <c r="D35" s="174">
        <v>92.8</v>
      </c>
      <c r="E35" s="123">
        <v>96.2</v>
      </c>
      <c r="F35" s="123">
        <v>92.3</v>
      </c>
      <c r="G35" s="123">
        <v>97.5</v>
      </c>
      <c r="H35" s="123">
        <v>92.5</v>
      </c>
      <c r="I35" s="123">
        <v>91.6</v>
      </c>
      <c r="J35" s="123">
        <v>92.8</v>
      </c>
      <c r="K35" s="123">
        <v>91.2</v>
      </c>
    </row>
    <row r="36" spans="2:11" ht="11.25">
      <c r="B36" s="23"/>
      <c r="C36" s="5" t="s">
        <v>19</v>
      </c>
      <c r="D36" s="174">
        <v>102.5</v>
      </c>
      <c r="E36" s="123">
        <v>104.3</v>
      </c>
      <c r="F36" s="123">
        <v>102.2</v>
      </c>
      <c r="G36" s="123">
        <v>106.7</v>
      </c>
      <c r="H36" s="123">
        <v>102.9</v>
      </c>
      <c r="I36" s="123">
        <v>100.2</v>
      </c>
      <c r="J36" s="123">
        <v>102.2</v>
      </c>
      <c r="K36" s="123">
        <v>99.6</v>
      </c>
    </row>
    <row r="37" spans="2:11" ht="11.25">
      <c r="B37" s="23"/>
      <c r="C37" s="5" t="s">
        <v>20</v>
      </c>
      <c r="D37" s="174">
        <v>98.3</v>
      </c>
      <c r="E37" s="123">
        <v>100.5</v>
      </c>
      <c r="F37" s="123">
        <v>98</v>
      </c>
      <c r="G37" s="123">
        <v>96.8</v>
      </c>
      <c r="H37" s="123">
        <v>100.1</v>
      </c>
      <c r="I37" s="123">
        <v>94.9</v>
      </c>
      <c r="J37" s="123">
        <v>96.7</v>
      </c>
      <c r="K37" s="123">
        <v>94.4</v>
      </c>
    </row>
    <row r="38" spans="2:11" ht="11.25">
      <c r="B38" s="23"/>
      <c r="C38" s="5" t="s">
        <v>21</v>
      </c>
      <c r="D38" s="174">
        <v>104.5</v>
      </c>
      <c r="E38" s="123">
        <v>103.9</v>
      </c>
      <c r="F38" s="123">
        <v>104.6</v>
      </c>
      <c r="G38" s="123">
        <v>103.5</v>
      </c>
      <c r="H38" s="123">
        <v>106</v>
      </c>
      <c r="I38" s="123">
        <v>102</v>
      </c>
      <c r="J38" s="123">
        <v>101.3</v>
      </c>
      <c r="K38" s="123">
        <v>102.2</v>
      </c>
    </row>
    <row r="39" spans="2:11" ht="11.25">
      <c r="B39" s="23"/>
      <c r="C39" s="5" t="s">
        <v>22</v>
      </c>
      <c r="D39" s="174">
        <v>111.5</v>
      </c>
      <c r="E39" s="123">
        <v>104</v>
      </c>
      <c r="F39" s="123">
        <v>112.5</v>
      </c>
      <c r="G39" s="123">
        <v>110.7</v>
      </c>
      <c r="H39" s="123">
        <v>111.4</v>
      </c>
      <c r="I39" s="123">
        <v>112.2</v>
      </c>
      <c r="J39" s="123">
        <v>117.3</v>
      </c>
      <c r="K39" s="123">
        <v>110.6</v>
      </c>
    </row>
    <row r="40" spans="2:11" ht="11.25">
      <c r="B40" s="23"/>
      <c r="C40" s="5" t="s">
        <v>23</v>
      </c>
      <c r="D40" s="174">
        <v>103.4</v>
      </c>
      <c r="E40" s="123">
        <v>97.5</v>
      </c>
      <c r="F40" s="123">
        <v>104.2</v>
      </c>
      <c r="G40" s="123">
        <v>96.1</v>
      </c>
      <c r="H40" s="123">
        <v>104.2</v>
      </c>
      <c r="I40" s="123">
        <v>104.2</v>
      </c>
      <c r="J40" s="123">
        <v>101.9</v>
      </c>
      <c r="K40" s="123">
        <v>105</v>
      </c>
    </row>
    <row r="41" spans="2:11" ht="11.25">
      <c r="B41" s="23"/>
      <c r="C41" s="5" t="s">
        <v>24</v>
      </c>
      <c r="D41" s="174">
        <v>111.8</v>
      </c>
      <c r="E41" s="123">
        <v>108.1</v>
      </c>
      <c r="F41" s="123">
        <v>112.3</v>
      </c>
      <c r="G41" s="123">
        <v>108.8</v>
      </c>
      <c r="H41" s="123">
        <v>110.5</v>
      </c>
      <c r="I41" s="123">
        <v>115.6</v>
      </c>
      <c r="J41" s="123">
        <v>117.2</v>
      </c>
      <c r="K41" s="123">
        <v>115.1</v>
      </c>
    </row>
    <row r="42" spans="2:11" ht="11.25">
      <c r="B42" s="23"/>
      <c r="C42" s="5" t="s">
        <v>25</v>
      </c>
      <c r="D42" s="174">
        <v>104.8</v>
      </c>
      <c r="E42" s="123">
        <v>97.3</v>
      </c>
      <c r="F42" s="123">
        <v>105.8</v>
      </c>
      <c r="G42" s="123">
        <v>100.2</v>
      </c>
      <c r="H42" s="123">
        <v>102.5</v>
      </c>
      <c r="I42" s="123">
        <v>111</v>
      </c>
      <c r="J42" s="123">
        <v>111.8</v>
      </c>
      <c r="K42" s="123">
        <v>110.8</v>
      </c>
    </row>
    <row r="43" spans="2:14" ht="11.25">
      <c r="B43" s="129"/>
      <c r="C43" s="25" t="s">
        <v>26</v>
      </c>
      <c r="D43" s="177">
        <v>92.2</v>
      </c>
      <c r="E43" s="127">
        <v>103.5</v>
      </c>
      <c r="F43" s="127">
        <v>90.8</v>
      </c>
      <c r="G43" s="127">
        <v>88.9</v>
      </c>
      <c r="H43" s="127">
        <v>92.5</v>
      </c>
      <c r="I43" s="127">
        <v>92.4</v>
      </c>
      <c r="J43" s="127">
        <v>85.4</v>
      </c>
      <c r="K43" s="127">
        <v>94.6</v>
      </c>
      <c r="N43" s="15"/>
    </row>
    <row r="44" spans="2:11" ht="11.25">
      <c r="B44" s="23">
        <v>2013</v>
      </c>
      <c r="C44" s="5" t="s">
        <v>27</v>
      </c>
      <c r="D44" s="174">
        <v>94.5</v>
      </c>
      <c r="E44" s="123">
        <v>94.3</v>
      </c>
      <c r="F44" s="123">
        <v>94.5</v>
      </c>
      <c r="G44" s="123">
        <v>98.8</v>
      </c>
      <c r="H44" s="123">
        <v>93.9</v>
      </c>
      <c r="I44" s="123">
        <v>94.8</v>
      </c>
      <c r="J44" s="123">
        <v>99.1</v>
      </c>
      <c r="K44" s="123">
        <v>93.5</v>
      </c>
    </row>
    <row r="45" spans="2:11" ht="11.25">
      <c r="B45" s="8"/>
      <c r="C45" s="15" t="s">
        <v>16</v>
      </c>
      <c r="D45" s="174">
        <v>88.1</v>
      </c>
      <c r="E45" s="123">
        <v>85.4</v>
      </c>
      <c r="F45" s="123">
        <v>88.4</v>
      </c>
      <c r="G45" s="123">
        <v>103.4</v>
      </c>
      <c r="H45" s="123">
        <v>86.7</v>
      </c>
      <c r="I45" s="123">
        <v>86.4</v>
      </c>
      <c r="J45" s="123">
        <v>84.9</v>
      </c>
      <c r="K45" s="123">
        <v>86.8</v>
      </c>
    </row>
    <row r="46" spans="2:11" ht="11.25">
      <c r="B46" s="8"/>
      <c r="C46" s="5" t="s">
        <v>17</v>
      </c>
      <c r="D46" s="174">
        <v>97.7</v>
      </c>
      <c r="E46" s="123">
        <v>89.6</v>
      </c>
      <c r="F46" s="123">
        <v>98.7</v>
      </c>
      <c r="G46" s="123">
        <v>113.7</v>
      </c>
      <c r="H46" s="123">
        <v>95.9</v>
      </c>
      <c r="I46" s="123">
        <v>96.8</v>
      </c>
      <c r="J46" s="123">
        <v>105.5</v>
      </c>
      <c r="K46" s="123">
        <v>94</v>
      </c>
    </row>
    <row r="47" spans="2:11" ht="11.25">
      <c r="B47" s="8"/>
      <c r="C47" s="15" t="s">
        <v>18</v>
      </c>
      <c r="D47" s="174">
        <v>101.8</v>
      </c>
      <c r="E47" s="123">
        <v>90.6</v>
      </c>
      <c r="F47" s="123">
        <v>103.2</v>
      </c>
      <c r="G47" s="123">
        <v>120.1</v>
      </c>
      <c r="H47" s="123">
        <v>98.8</v>
      </c>
      <c r="I47" s="123">
        <v>103</v>
      </c>
      <c r="J47" s="123">
        <v>111.8</v>
      </c>
      <c r="K47" s="123">
        <v>100.2</v>
      </c>
    </row>
    <row r="48" spans="2:11" ht="11.25">
      <c r="B48" s="8"/>
      <c r="C48" s="5" t="s">
        <v>19</v>
      </c>
      <c r="D48" s="174">
        <v>105</v>
      </c>
      <c r="E48" s="123">
        <v>95.5</v>
      </c>
      <c r="F48" s="123">
        <v>106.2</v>
      </c>
      <c r="G48" s="123">
        <v>114.9</v>
      </c>
      <c r="H48" s="123">
        <v>104.1</v>
      </c>
      <c r="I48" s="123">
        <v>104.4</v>
      </c>
      <c r="J48" s="123">
        <v>108.8</v>
      </c>
      <c r="K48" s="123">
        <v>103</v>
      </c>
    </row>
    <row r="49" spans="2:11" ht="11.25">
      <c r="B49" s="8"/>
      <c r="C49" s="15" t="s">
        <v>20</v>
      </c>
      <c r="D49" s="174">
        <v>101.7</v>
      </c>
      <c r="E49" s="123">
        <v>97.1</v>
      </c>
      <c r="F49" s="123">
        <v>102.3</v>
      </c>
      <c r="G49" s="123">
        <v>112.1</v>
      </c>
      <c r="H49" s="123">
        <v>100.8</v>
      </c>
      <c r="I49" s="123">
        <v>100.7</v>
      </c>
      <c r="J49" s="123">
        <v>103.6</v>
      </c>
      <c r="K49" s="123">
        <v>99.8</v>
      </c>
    </row>
    <row r="50" spans="2:11" ht="11.25">
      <c r="B50" s="8"/>
      <c r="C50" s="5" t="s">
        <v>21</v>
      </c>
      <c r="D50" s="174">
        <v>108</v>
      </c>
      <c r="E50" s="123">
        <v>100.6</v>
      </c>
      <c r="F50" s="123">
        <v>109</v>
      </c>
      <c r="G50" s="123">
        <v>117</v>
      </c>
      <c r="H50" s="123">
        <v>107.8</v>
      </c>
      <c r="I50" s="123">
        <v>106.2</v>
      </c>
      <c r="J50" s="123">
        <v>104.7</v>
      </c>
      <c r="K50" s="123">
        <v>106.7</v>
      </c>
    </row>
    <row r="51" spans="2:11" ht="11.25">
      <c r="B51" s="8"/>
      <c r="C51" s="15" t="s">
        <v>22</v>
      </c>
      <c r="D51" s="174">
        <v>112</v>
      </c>
      <c r="E51" s="123">
        <v>101.9</v>
      </c>
      <c r="F51" s="123">
        <v>113.3</v>
      </c>
      <c r="G51" s="123">
        <v>122.1</v>
      </c>
      <c r="H51" s="123">
        <v>110.5</v>
      </c>
      <c r="I51" s="123">
        <v>112.3</v>
      </c>
      <c r="J51" s="123">
        <v>114.7</v>
      </c>
      <c r="K51" s="123">
        <v>111.5</v>
      </c>
    </row>
    <row r="52" spans="2:11" ht="11.25">
      <c r="B52" s="8"/>
      <c r="C52" s="5" t="s">
        <v>23</v>
      </c>
      <c r="D52" s="174">
        <v>107.3</v>
      </c>
      <c r="E52" s="123">
        <v>97.2</v>
      </c>
      <c r="F52" s="123">
        <v>108.6</v>
      </c>
      <c r="G52" s="123">
        <v>119.2</v>
      </c>
      <c r="H52" s="123">
        <v>104.6</v>
      </c>
      <c r="I52" s="123">
        <v>109.1</v>
      </c>
      <c r="J52" s="123">
        <v>109.9</v>
      </c>
      <c r="K52" s="123">
        <v>108.8</v>
      </c>
    </row>
    <row r="53" spans="2:11" ht="11.25">
      <c r="B53" s="8"/>
      <c r="C53" s="15" t="s">
        <v>24</v>
      </c>
      <c r="D53" s="174">
        <v>112.6</v>
      </c>
      <c r="E53" s="123">
        <v>104</v>
      </c>
      <c r="F53" s="123">
        <v>113.7</v>
      </c>
      <c r="G53" s="123">
        <v>127.1</v>
      </c>
      <c r="H53" s="123">
        <v>108.5</v>
      </c>
      <c r="I53" s="123">
        <v>116.3</v>
      </c>
      <c r="J53" s="123">
        <v>117.7</v>
      </c>
      <c r="K53" s="123">
        <v>115.9</v>
      </c>
    </row>
    <row r="54" spans="2:11" ht="11.25">
      <c r="B54" s="8"/>
      <c r="C54" s="5" t="s">
        <v>25</v>
      </c>
      <c r="D54" s="174">
        <v>106.1</v>
      </c>
      <c r="E54" s="123">
        <v>100.2</v>
      </c>
      <c r="F54" s="123">
        <v>106.9</v>
      </c>
      <c r="G54" s="123">
        <v>113</v>
      </c>
      <c r="H54" s="123">
        <v>103</v>
      </c>
      <c r="I54" s="123">
        <v>110.2</v>
      </c>
      <c r="J54" s="123">
        <v>109.2</v>
      </c>
      <c r="K54" s="123">
        <v>110.5</v>
      </c>
    </row>
    <row r="55" spans="2:11" ht="11.25">
      <c r="B55" s="113"/>
      <c r="C55" s="18" t="s">
        <v>26</v>
      </c>
      <c r="D55" s="177">
        <v>90.1</v>
      </c>
      <c r="E55" s="127">
        <v>99.9</v>
      </c>
      <c r="F55" s="127">
        <v>88.9</v>
      </c>
      <c r="G55" s="127">
        <v>85</v>
      </c>
      <c r="H55" s="127">
        <v>90.1</v>
      </c>
      <c r="I55" s="127">
        <v>91.3</v>
      </c>
      <c r="J55" s="127">
        <v>83.1</v>
      </c>
      <c r="K55" s="127">
        <v>93.9</v>
      </c>
    </row>
    <row r="56" spans="2:11" ht="11.25">
      <c r="B56" s="185">
        <v>2014</v>
      </c>
      <c r="C56" s="5" t="s">
        <v>27</v>
      </c>
      <c r="D56" s="174">
        <v>92.6</v>
      </c>
      <c r="E56" s="123">
        <v>96.2</v>
      </c>
      <c r="F56" s="123">
        <v>92.2</v>
      </c>
      <c r="G56" s="123">
        <v>99.7</v>
      </c>
      <c r="H56" s="123">
        <v>91.2</v>
      </c>
      <c r="I56" s="123">
        <v>93.3</v>
      </c>
      <c r="J56" s="123">
        <v>94.8</v>
      </c>
      <c r="K56" s="123">
        <v>92.8</v>
      </c>
    </row>
    <row r="57" spans="2:11" ht="11.25">
      <c r="B57" s="8"/>
      <c r="C57" s="5" t="s">
        <v>16</v>
      </c>
      <c r="D57" s="174">
        <v>92.3</v>
      </c>
      <c r="E57" s="123">
        <v>86.4</v>
      </c>
      <c r="F57" s="123">
        <v>93</v>
      </c>
      <c r="G57" s="123">
        <v>112.3</v>
      </c>
      <c r="H57" s="123">
        <v>87.7</v>
      </c>
      <c r="I57" s="123">
        <v>95.8</v>
      </c>
      <c r="J57" s="123">
        <v>104.6</v>
      </c>
      <c r="K57" s="123">
        <v>93</v>
      </c>
    </row>
    <row r="58" spans="2:11" ht="11.25">
      <c r="B58" s="8"/>
      <c r="C58" s="5" t="s">
        <v>17</v>
      </c>
      <c r="D58" s="174">
        <v>97.3</v>
      </c>
      <c r="E58" s="123">
        <v>97.2</v>
      </c>
      <c r="F58" s="123">
        <v>97.3</v>
      </c>
      <c r="G58" s="123">
        <v>106.2</v>
      </c>
      <c r="H58" s="123">
        <v>96</v>
      </c>
      <c r="I58" s="123">
        <v>97.6</v>
      </c>
      <c r="J58" s="123">
        <v>100.3</v>
      </c>
      <c r="K58" s="123">
        <v>96.7</v>
      </c>
    </row>
    <row r="59" spans="2:11" ht="11.25">
      <c r="B59" s="8"/>
      <c r="C59" s="5" t="s">
        <v>18</v>
      </c>
      <c r="D59" s="174">
        <v>96</v>
      </c>
      <c r="E59" s="123">
        <v>95.4</v>
      </c>
      <c r="F59" s="123">
        <v>96.1</v>
      </c>
      <c r="G59" s="123">
        <v>103.5</v>
      </c>
      <c r="H59" s="123">
        <v>94.3</v>
      </c>
      <c r="I59" s="123">
        <v>97.1</v>
      </c>
      <c r="J59" s="123">
        <v>98.7</v>
      </c>
      <c r="K59" s="123">
        <v>96.5</v>
      </c>
    </row>
    <row r="60" spans="2:11" ht="11.25">
      <c r="B60" s="8"/>
      <c r="C60" s="5" t="s">
        <v>19</v>
      </c>
      <c r="D60" s="175">
        <v>101.7</v>
      </c>
      <c r="E60" s="123">
        <v>102</v>
      </c>
      <c r="F60" s="123">
        <v>101.6</v>
      </c>
      <c r="G60" s="123">
        <v>104.8</v>
      </c>
      <c r="H60" s="123">
        <v>100.8</v>
      </c>
      <c r="I60" s="123">
        <v>102.5</v>
      </c>
      <c r="J60" s="123">
        <v>96.3</v>
      </c>
      <c r="K60" s="123">
        <v>104.4</v>
      </c>
    </row>
    <row r="61" spans="2:11" ht="11.25">
      <c r="B61" s="8"/>
      <c r="C61" s="5" t="s">
        <v>20</v>
      </c>
      <c r="D61" s="175">
        <v>94.8</v>
      </c>
      <c r="E61" s="123">
        <v>100.3</v>
      </c>
      <c r="F61" s="123">
        <v>94.1</v>
      </c>
      <c r="G61" s="123">
        <v>89</v>
      </c>
      <c r="H61" s="123">
        <v>97.9</v>
      </c>
      <c r="I61" s="123">
        <v>90.1</v>
      </c>
      <c r="J61" s="123">
        <v>69.7</v>
      </c>
      <c r="K61" s="123">
        <v>96.6</v>
      </c>
    </row>
    <row r="62" spans="2:11" ht="11.25">
      <c r="B62" s="8"/>
      <c r="C62" s="5" t="s">
        <v>21</v>
      </c>
      <c r="D62" s="175">
        <v>104.4</v>
      </c>
      <c r="E62" s="123">
        <v>106.7</v>
      </c>
      <c r="F62" s="123">
        <v>104.1</v>
      </c>
      <c r="G62" s="123">
        <v>106.7</v>
      </c>
      <c r="H62" s="123">
        <v>104.3</v>
      </c>
      <c r="I62" s="123">
        <v>104</v>
      </c>
      <c r="J62" s="123">
        <v>91.8</v>
      </c>
      <c r="K62" s="123">
        <v>107.9</v>
      </c>
    </row>
    <row r="63" spans="2:11" ht="11.25">
      <c r="B63" s="8"/>
      <c r="C63" s="5" t="s">
        <v>22</v>
      </c>
      <c r="D63" s="175">
        <v>106.3</v>
      </c>
      <c r="E63" s="123">
        <v>109.9</v>
      </c>
      <c r="F63" s="123">
        <v>105.9</v>
      </c>
      <c r="G63" s="123">
        <v>105</v>
      </c>
      <c r="H63" s="123">
        <v>107.1</v>
      </c>
      <c r="I63" s="123">
        <v>105.5</v>
      </c>
      <c r="J63" s="123">
        <v>96.3</v>
      </c>
      <c r="K63" s="123">
        <v>108.4</v>
      </c>
    </row>
    <row r="64" spans="2:11" ht="11.25">
      <c r="B64" s="8"/>
      <c r="C64" s="5" t="s">
        <v>23</v>
      </c>
      <c r="D64" s="175">
        <v>105.5</v>
      </c>
      <c r="E64" s="123">
        <v>106.9</v>
      </c>
      <c r="F64" s="123">
        <v>105.4</v>
      </c>
      <c r="G64" s="123">
        <v>107.5</v>
      </c>
      <c r="H64" s="123">
        <v>103.1</v>
      </c>
      <c r="I64" s="123">
        <v>109.8</v>
      </c>
      <c r="J64" s="123">
        <v>104.6</v>
      </c>
      <c r="K64" s="123">
        <v>111.5</v>
      </c>
    </row>
    <row r="65" spans="2:13" ht="11.25">
      <c r="B65" s="8"/>
      <c r="C65" s="5" t="s">
        <v>24</v>
      </c>
      <c r="D65" s="175">
        <v>109</v>
      </c>
      <c r="E65" s="123">
        <v>111.1</v>
      </c>
      <c r="F65" s="123">
        <v>108.7</v>
      </c>
      <c r="G65" s="123">
        <v>111.7</v>
      </c>
      <c r="H65" s="123">
        <v>105.9</v>
      </c>
      <c r="I65" s="123">
        <v>114.7</v>
      </c>
      <c r="J65" s="123">
        <v>109.8</v>
      </c>
      <c r="K65" s="123">
        <v>116.2</v>
      </c>
      <c r="M65" s="8"/>
    </row>
    <row r="66" spans="2:13" ht="11.25">
      <c r="B66" s="8"/>
      <c r="C66" s="5" t="s">
        <v>25</v>
      </c>
      <c r="D66" s="175">
        <v>99.8</v>
      </c>
      <c r="E66" s="123">
        <v>104.7</v>
      </c>
      <c r="F66" s="123">
        <v>99.1</v>
      </c>
      <c r="G66" s="123">
        <v>100.9</v>
      </c>
      <c r="H66" s="123">
        <v>97</v>
      </c>
      <c r="I66" s="123">
        <v>104.4</v>
      </c>
      <c r="J66" s="123">
        <v>96.9</v>
      </c>
      <c r="K66" s="123">
        <v>106.7</v>
      </c>
      <c r="M66" s="8"/>
    </row>
    <row r="67" spans="2:13" ht="11.25">
      <c r="B67" s="113"/>
      <c r="C67" s="25" t="s">
        <v>26</v>
      </c>
      <c r="D67" s="177">
        <v>87.7</v>
      </c>
      <c r="E67" s="127">
        <v>109.5</v>
      </c>
      <c r="F67" s="127">
        <v>85</v>
      </c>
      <c r="G67" s="127">
        <v>75.5</v>
      </c>
      <c r="H67" s="127">
        <v>88.7</v>
      </c>
      <c r="I67" s="127">
        <v>88.7</v>
      </c>
      <c r="J67" s="127">
        <v>75.4</v>
      </c>
      <c r="K67" s="127">
        <v>92.9</v>
      </c>
      <c r="M67" s="8"/>
    </row>
    <row r="68" spans="2:13" ht="11.25">
      <c r="B68" s="8">
        <v>2015</v>
      </c>
      <c r="C68" s="5" t="s">
        <v>27</v>
      </c>
      <c r="D68" s="175">
        <v>88</v>
      </c>
      <c r="E68" s="123">
        <v>106.2</v>
      </c>
      <c r="F68" s="123">
        <v>85.8</v>
      </c>
      <c r="G68" s="123">
        <v>84.2</v>
      </c>
      <c r="H68" s="123">
        <v>89.1</v>
      </c>
      <c r="I68" s="123">
        <v>86.7</v>
      </c>
      <c r="J68" s="123">
        <v>81.8</v>
      </c>
      <c r="K68" s="123">
        <v>88.2</v>
      </c>
      <c r="M68" s="8"/>
    </row>
    <row r="69" spans="2:14" ht="11.25">
      <c r="B69" s="8"/>
      <c r="C69" s="5" t="s">
        <v>16</v>
      </c>
      <c r="D69" s="175">
        <v>83.7</v>
      </c>
      <c r="E69" s="123">
        <v>96.9</v>
      </c>
      <c r="F69" s="123">
        <v>82.1</v>
      </c>
      <c r="G69" s="123">
        <v>83.7</v>
      </c>
      <c r="H69" s="123">
        <v>84.3</v>
      </c>
      <c r="I69" s="123">
        <v>82.3</v>
      </c>
      <c r="J69" s="123">
        <v>77.2</v>
      </c>
      <c r="K69" s="123">
        <v>84</v>
      </c>
      <c r="M69" s="8"/>
      <c r="N69" s="8"/>
    </row>
    <row r="70" spans="2:14" ht="11.25">
      <c r="B70" s="8"/>
      <c r="C70" s="5" t="s">
        <v>17</v>
      </c>
      <c r="D70" s="175">
        <v>94.1</v>
      </c>
      <c r="E70" s="123">
        <v>105.8</v>
      </c>
      <c r="F70" s="123">
        <v>92.7</v>
      </c>
      <c r="G70" s="123">
        <v>93.7</v>
      </c>
      <c r="H70" s="123">
        <v>94.1</v>
      </c>
      <c r="I70" s="123">
        <v>94.3</v>
      </c>
      <c r="J70" s="123">
        <v>94</v>
      </c>
      <c r="K70" s="123">
        <v>94.3</v>
      </c>
      <c r="M70" s="8"/>
      <c r="N70" s="8"/>
    </row>
    <row r="71" spans="2:14" ht="11.25">
      <c r="B71" s="8"/>
      <c r="C71" s="5" t="s">
        <v>18</v>
      </c>
      <c r="D71" s="175">
        <v>88.6</v>
      </c>
      <c r="E71" s="123">
        <v>105.2</v>
      </c>
      <c r="F71" s="123">
        <v>86.5</v>
      </c>
      <c r="G71" s="123">
        <v>80</v>
      </c>
      <c r="H71" s="123">
        <v>90.9</v>
      </c>
      <c r="I71" s="123">
        <v>86.4</v>
      </c>
      <c r="J71" s="123">
        <v>82.2</v>
      </c>
      <c r="K71" s="123">
        <v>87.7</v>
      </c>
      <c r="M71" s="8"/>
      <c r="N71" s="8"/>
    </row>
    <row r="72" spans="2:14" ht="11.25">
      <c r="B72" s="8"/>
      <c r="C72" s="5" t="s">
        <v>19</v>
      </c>
      <c r="D72" s="175">
        <v>92.8</v>
      </c>
      <c r="E72" s="123">
        <v>109.7</v>
      </c>
      <c r="F72" s="123">
        <v>90.6</v>
      </c>
      <c r="G72" s="123">
        <v>77.7</v>
      </c>
      <c r="H72" s="123">
        <v>95.9</v>
      </c>
      <c r="I72" s="123">
        <v>90.2</v>
      </c>
      <c r="J72" s="123">
        <v>80.6</v>
      </c>
      <c r="K72" s="123">
        <v>93.3</v>
      </c>
      <c r="M72" s="8"/>
      <c r="N72" s="8"/>
    </row>
    <row r="73" spans="2:14" ht="11.25">
      <c r="B73" s="8"/>
      <c r="C73" s="5" t="s">
        <v>20</v>
      </c>
      <c r="D73" s="175">
        <v>92.1</v>
      </c>
      <c r="E73" s="123">
        <v>109</v>
      </c>
      <c r="F73" s="123">
        <v>90</v>
      </c>
      <c r="G73" s="123">
        <v>74.2</v>
      </c>
      <c r="H73" s="123">
        <v>96.6</v>
      </c>
      <c r="I73" s="123">
        <v>88.3</v>
      </c>
      <c r="J73" s="123">
        <v>69</v>
      </c>
      <c r="K73" s="123">
        <v>94.4</v>
      </c>
      <c r="M73" s="8"/>
      <c r="N73" s="8"/>
    </row>
    <row r="74" spans="2:14" ht="11.25">
      <c r="B74" s="8"/>
      <c r="C74" s="5" t="s">
        <v>21</v>
      </c>
      <c r="D74" s="175">
        <v>95</v>
      </c>
      <c r="E74" s="123">
        <v>110.2</v>
      </c>
      <c r="F74" s="123">
        <v>93.1</v>
      </c>
      <c r="G74" s="123">
        <v>76.7</v>
      </c>
      <c r="H74" s="123">
        <v>98.3</v>
      </c>
      <c r="I74" s="123">
        <v>93.6</v>
      </c>
      <c r="J74" s="123">
        <v>79.2</v>
      </c>
      <c r="K74" s="123">
        <v>98.2</v>
      </c>
      <c r="M74" s="8"/>
      <c r="N74" s="8"/>
    </row>
    <row r="75" spans="2:13" ht="11.25">
      <c r="B75" s="8"/>
      <c r="C75" s="5" t="s">
        <v>22</v>
      </c>
      <c r="D75" s="10">
        <v>96.9</v>
      </c>
      <c r="E75" s="123">
        <v>113.7</v>
      </c>
      <c r="F75" s="123">
        <v>94.8</v>
      </c>
      <c r="G75" s="123">
        <v>70</v>
      </c>
      <c r="H75" s="123">
        <v>101.3</v>
      </c>
      <c r="I75" s="123">
        <v>96.3</v>
      </c>
      <c r="J75" s="123">
        <v>82.5</v>
      </c>
      <c r="K75" s="123">
        <v>100.6</v>
      </c>
      <c r="M75" s="8"/>
    </row>
    <row r="76" spans="2:13" ht="11.25">
      <c r="B76" s="8"/>
      <c r="C76" s="5" t="s">
        <v>23</v>
      </c>
      <c r="D76" s="10">
        <v>94</v>
      </c>
      <c r="E76" s="123">
        <v>109.4</v>
      </c>
      <c r="F76" s="123">
        <v>92.1</v>
      </c>
      <c r="G76" s="123">
        <v>73.7</v>
      </c>
      <c r="H76" s="123">
        <v>95.6</v>
      </c>
      <c r="I76" s="123">
        <v>96.6</v>
      </c>
      <c r="J76" s="123">
        <v>75.6</v>
      </c>
      <c r="K76" s="123">
        <v>103.2</v>
      </c>
      <c r="M76" s="8"/>
    </row>
    <row r="77" spans="2:13" ht="11.25">
      <c r="B77" s="8"/>
      <c r="C77" s="5" t="s">
        <v>24</v>
      </c>
      <c r="D77" s="10">
        <v>96.8</v>
      </c>
      <c r="E77" s="123">
        <v>110.3</v>
      </c>
      <c r="F77" s="123">
        <v>95.2</v>
      </c>
      <c r="G77" s="123">
        <v>75.3</v>
      </c>
      <c r="H77" s="123">
        <v>98</v>
      </c>
      <c r="I77" s="123">
        <v>100.6</v>
      </c>
      <c r="J77" s="123">
        <v>78.3</v>
      </c>
      <c r="K77" s="123">
        <v>107.7</v>
      </c>
      <c r="M77" s="8"/>
    </row>
    <row r="78" spans="2:11" ht="12" thickBot="1">
      <c r="B78" s="223"/>
      <c r="C78" s="224"/>
      <c r="D78" s="225"/>
      <c r="E78" s="226"/>
      <c r="F78" s="226"/>
      <c r="G78" s="226"/>
      <c r="H78" s="226"/>
      <c r="I78" s="226"/>
      <c r="J78" s="226"/>
      <c r="K78" s="226"/>
    </row>
    <row r="79" spans="3:11" ht="11.25">
      <c r="C79" s="15" t="s">
        <v>184</v>
      </c>
      <c r="D79" s="123"/>
      <c r="E79" s="123"/>
      <c r="F79" s="123"/>
      <c r="G79" s="123"/>
      <c r="H79" s="123"/>
      <c r="I79" s="123"/>
      <c r="J79" s="123"/>
      <c r="K79" s="123"/>
    </row>
    <row r="80" spans="2:11" ht="11.25">
      <c r="B80" s="8"/>
      <c r="C80" s="15" t="s">
        <v>284</v>
      </c>
      <c r="D80" s="147">
        <f>(D74/D62-1)*100</f>
        <v>-9.00383141762453</v>
      </c>
      <c r="E80" s="147">
        <f aca="true" t="shared" si="0" ref="E80:K80">(E74/E62-1)*100</f>
        <v>3.2802249297094743</v>
      </c>
      <c r="F80" s="147">
        <f t="shared" si="0"/>
        <v>-10.566762728146017</v>
      </c>
      <c r="G80" s="147">
        <f t="shared" si="0"/>
        <v>-28.11621368322399</v>
      </c>
      <c r="H80" s="147">
        <f t="shared" si="0"/>
        <v>-5.752636625119845</v>
      </c>
      <c r="I80" s="147">
        <f t="shared" si="0"/>
        <v>-10.000000000000009</v>
      </c>
      <c r="J80" s="147">
        <f t="shared" si="0"/>
        <v>-13.725490196078427</v>
      </c>
      <c r="K80" s="147">
        <f t="shared" si="0"/>
        <v>-8.989805375347547</v>
      </c>
    </row>
    <row r="81" spans="2:11" ht="11.25">
      <c r="B81" s="8"/>
      <c r="C81" s="15" t="s">
        <v>186</v>
      </c>
      <c r="D81" s="147">
        <f>(SUM(D68:D77)/SUM(D56:D65)-1)*100</f>
        <v>-7.790779077907795</v>
      </c>
      <c r="E81" s="147">
        <f aca="true" t="shared" si="1" ref="E81:K81">(SUM(E68:E77)/SUM(E56:E65)-1)*100</f>
        <v>6.353127161347705</v>
      </c>
      <c r="F81" s="147">
        <f t="shared" si="1"/>
        <v>-9.565304487179493</v>
      </c>
      <c r="G81" s="147">
        <f t="shared" si="1"/>
        <v>-24.579510703363916</v>
      </c>
      <c r="H81" s="147">
        <f t="shared" si="1"/>
        <v>-4.472326216735811</v>
      </c>
      <c r="I81" s="147">
        <f t="shared" si="1"/>
        <v>-9.41211401425177</v>
      </c>
      <c r="J81" s="147">
        <f t="shared" si="1"/>
        <v>-17.219981383803894</v>
      </c>
      <c r="K81" s="147">
        <f t="shared" si="1"/>
        <v>-7.070312499999987</v>
      </c>
    </row>
    <row r="82" spans="2:11" ht="11.25">
      <c r="B82" s="113"/>
      <c r="C82" s="18" t="s">
        <v>185</v>
      </c>
      <c r="D82" s="130">
        <f>(SUM(D66:D77)/SUM(D54:D65)-1)*100</f>
        <v>-7.240197307917395</v>
      </c>
      <c r="E82" s="130">
        <f aca="true" t="shared" si="2" ref="E82:K82">(SUM(E66:E77)/SUM(E54:E65)-1)*100</f>
        <v>6.467579607325535</v>
      </c>
      <c r="F82" s="130">
        <f t="shared" si="2"/>
        <v>-8.976720817283546</v>
      </c>
      <c r="G82" s="130">
        <f t="shared" si="2"/>
        <v>-22.404371584699444</v>
      </c>
      <c r="H82" s="130">
        <f t="shared" si="2"/>
        <v>-4.3676993397663955</v>
      </c>
      <c r="I82" s="130">
        <f t="shared" si="2"/>
        <v>-8.540308606320657</v>
      </c>
      <c r="J82" s="130">
        <f t="shared" si="2"/>
        <v>-16.0886818495514</v>
      </c>
      <c r="K82" s="130">
        <f t="shared" si="2"/>
        <v>-6.284597850862895</v>
      </c>
    </row>
    <row r="83" spans="2:3" ht="11.25">
      <c r="B83" s="23"/>
      <c r="C83" s="19" t="s">
        <v>181</v>
      </c>
    </row>
    <row r="84" ht="11.25">
      <c r="B84" s="23"/>
    </row>
    <row r="85" ht="11.25">
      <c r="B85" s="23"/>
    </row>
    <row r="86" ht="11.25">
      <c r="B86" s="23"/>
    </row>
    <row r="87" ht="11.25">
      <c r="B87" s="23"/>
    </row>
    <row r="88" ht="11.25">
      <c r="B88" s="23"/>
    </row>
    <row r="89" ht="11.25">
      <c r="B89" s="23"/>
    </row>
    <row r="90" ht="11.25">
      <c r="B90" s="23"/>
    </row>
    <row r="91" ht="11.25">
      <c r="B91" s="23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S82"/>
  <sheetViews>
    <sheetView showGridLines="0" zoomScaleSheetLayoutView="100" zoomScalePageLayoutView="0" workbookViewId="0" topLeftCell="A1">
      <pane xSplit="3" ySplit="7" topLeftCell="D8" activePane="bottomRight" state="frozen"/>
      <selection pane="topLeft" activeCell="G90" sqref="G90"/>
      <selection pane="topRight" activeCell="G90" sqref="G90"/>
      <selection pane="bottomLeft" activeCell="G90" sqref="G90"/>
      <selection pane="bottomRight" activeCell="D79" sqref="D79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0" customWidth="1"/>
    <col min="4" max="5" width="11.421875" style="3" bestFit="1" customWidth="1"/>
    <col min="6" max="6" width="13.421875" style="3" bestFit="1" customWidth="1"/>
    <col min="7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6384" width="10.28125" style="1" customWidth="1"/>
  </cols>
  <sheetData>
    <row r="1" spans="2:11" s="70" customFormat="1" ht="12.75">
      <c r="B1" s="69" t="s">
        <v>182</v>
      </c>
      <c r="D1" s="71"/>
      <c r="E1" s="71"/>
      <c r="F1" s="71"/>
      <c r="G1" s="71"/>
      <c r="K1" s="72" t="str">
        <f>'Tab 1'!K1</f>
        <v>Carta de Conjuntura | Dez-2015</v>
      </c>
    </row>
    <row r="2" spans="2:11" s="70" customFormat="1" ht="12.75">
      <c r="B2" s="69"/>
      <c r="D2" s="71"/>
      <c r="E2" s="71"/>
      <c r="F2" s="71"/>
      <c r="G2" s="71"/>
      <c r="K2" s="72"/>
    </row>
    <row r="3" spans="3:11" ht="11.25">
      <c r="C3" s="2" t="s">
        <v>11</v>
      </c>
      <c r="E3" s="4"/>
      <c r="F3" s="4"/>
      <c r="G3" s="4"/>
      <c r="H3" s="4"/>
      <c r="I3" s="4"/>
      <c r="J3" s="4"/>
      <c r="K3" s="4"/>
    </row>
    <row r="4" spans="3:11" ht="11.25">
      <c r="C4" s="2" t="s">
        <v>221</v>
      </c>
      <c r="E4" s="6"/>
      <c r="F4" s="6"/>
      <c r="G4" s="6"/>
      <c r="H4" s="6"/>
      <c r="I4" s="6"/>
      <c r="J4" s="6"/>
      <c r="K4" s="6"/>
    </row>
    <row r="5" spans="3:11" s="8" customFormat="1" ht="11.25">
      <c r="C5" s="9" t="s">
        <v>260</v>
      </c>
      <c r="D5" s="10"/>
      <c r="E5" s="11"/>
      <c r="F5" s="11"/>
      <c r="G5" s="11"/>
      <c r="H5" s="11"/>
      <c r="I5" s="11"/>
      <c r="J5" s="11"/>
      <c r="K5" s="11"/>
    </row>
    <row r="6" spans="3:11" s="8" customFormat="1" ht="11.25">
      <c r="C6" s="9"/>
      <c r="D6" s="10"/>
      <c r="E6" s="11"/>
      <c r="F6" s="11"/>
      <c r="G6" s="11"/>
      <c r="H6" s="11"/>
      <c r="I6" s="11"/>
      <c r="J6" s="11"/>
      <c r="K6" s="11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9" s="8" customFormat="1" ht="13.5" thickTop="1">
      <c r="B8" s="23">
        <v>2010</v>
      </c>
      <c r="C8" s="5" t="s">
        <v>27</v>
      </c>
      <c r="D8" s="123">
        <v>101.2</v>
      </c>
      <c r="E8" s="123">
        <v>95.5</v>
      </c>
      <c r="F8" s="123">
        <v>101.6</v>
      </c>
      <c r="G8" s="123">
        <v>103.4</v>
      </c>
      <c r="H8" s="123">
        <v>102.1</v>
      </c>
      <c r="I8" s="123">
        <v>99.8</v>
      </c>
      <c r="J8" s="123">
        <v>102</v>
      </c>
      <c r="K8" s="123">
        <v>98.7</v>
      </c>
      <c r="L8" s="191"/>
      <c r="M8"/>
      <c r="N8"/>
      <c r="O8"/>
      <c r="P8"/>
      <c r="Q8"/>
      <c r="R8" s="191"/>
      <c r="S8" s="191"/>
    </row>
    <row r="9" spans="2:19" s="8" customFormat="1" ht="12.75">
      <c r="B9" s="23"/>
      <c r="C9" s="5" t="s">
        <v>16</v>
      </c>
      <c r="D9" s="123">
        <v>101.1</v>
      </c>
      <c r="E9" s="123">
        <v>96.6</v>
      </c>
      <c r="F9" s="123">
        <v>101.3</v>
      </c>
      <c r="G9" s="123">
        <v>102.7</v>
      </c>
      <c r="H9" s="123">
        <v>100.7</v>
      </c>
      <c r="I9" s="123">
        <v>101.2</v>
      </c>
      <c r="J9" s="123">
        <v>102.5</v>
      </c>
      <c r="K9" s="123">
        <v>99.2</v>
      </c>
      <c r="L9" s="191"/>
      <c r="M9"/>
      <c r="N9"/>
      <c r="O9"/>
      <c r="P9"/>
      <c r="Q9"/>
      <c r="R9" s="191"/>
      <c r="S9" s="191"/>
    </row>
    <row r="10" spans="2:19" s="8" customFormat="1" ht="12.75">
      <c r="B10" s="23"/>
      <c r="C10" s="5" t="s">
        <v>17</v>
      </c>
      <c r="D10" s="123">
        <v>102.1</v>
      </c>
      <c r="E10" s="123">
        <v>97.9</v>
      </c>
      <c r="F10" s="123">
        <v>102.4</v>
      </c>
      <c r="G10" s="123">
        <v>104.1</v>
      </c>
      <c r="H10" s="123">
        <v>101.7</v>
      </c>
      <c r="I10" s="123">
        <v>102</v>
      </c>
      <c r="J10" s="123">
        <v>107.4</v>
      </c>
      <c r="K10" s="123">
        <v>100.8</v>
      </c>
      <c r="L10" s="191"/>
      <c r="M10"/>
      <c r="N10"/>
      <c r="O10"/>
      <c r="P10"/>
      <c r="Q10"/>
      <c r="R10" s="191"/>
      <c r="S10" s="191"/>
    </row>
    <row r="11" spans="2:19" s="8" customFormat="1" ht="12.75">
      <c r="B11" s="23"/>
      <c r="C11" s="5" t="s">
        <v>18</v>
      </c>
      <c r="D11" s="123">
        <v>103.3</v>
      </c>
      <c r="E11" s="123">
        <v>99.3</v>
      </c>
      <c r="F11" s="123">
        <v>103.6</v>
      </c>
      <c r="G11" s="123">
        <v>109.1</v>
      </c>
      <c r="H11" s="123">
        <v>103.4</v>
      </c>
      <c r="I11" s="123">
        <v>102.3</v>
      </c>
      <c r="J11" s="123">
        <v>107.2</v>
      </c>
      <c r="K11" s="123">
        <v>100.5</v>
      </c>
      <c r="L11" s="191"/>
      <c r="M11"/>
      <c r="N11"/>
      <c r="O11"/>
      <c r="P11"/>
      <c r="Q11"/>
      <c r="R11" s="191"/>
      <c r="S11" s="191"/>
    </row>
    <row r="12" spans="2:19" s="8" customFormat="1" ht="12.75">
      <c r="B12" s="23"/>
      <c r="C12" s="5" t="s">
        <v>19</v>
      </c>
      <c r="D12" s="123">
        <v>102.8</v>
      </c>
      <c r="E12" s="123">
        <v>97.3</v>
      </c>
      <c r="F12" s="123">
        <v>103.1</v>
      </c>
      <c r="G12" s="123">
        <v>109.2</v>
      </c>
      <c r="H12" s="123">
        <v>102.4</v>
      </c>
      <c r="I12" s="123">
        <v>101.2</v>
      </c>
      <c r="J12" s="123">
        <v>107.1</v>
      </c>
      <c r="K12" s="123">
        <v>100.2</v>
      </c>
      <c r="L12" s="191"/>
      <c r="M12"/>
      <c r="N12"/>
      <c r="O12"/>
      <c r="P12"/>
      <c r="Q12"/>
      <c r="R12" s="191"/>
      <c r="S12" s="191"/>
    </row>
    <row r="13" spans="2:19" s="8" customFormat="1" ht="12.75">
      <c r="B13" s="23"/>
      <c r="C13" s="5" t="s">
        <v>20</v>
      </c>
      <c r="D13" s="123">
        <v>102.7</v>
      </c>
      <c r="E13" s="123">
        <v>96.8</v>
      </c>
      <c r="F13" s="123">
        <v>103</v>
      </c>
      <c r="G13" s="123">
        <v>106.9</v>
      </c>
      <c r="H13" s="123">
        <v>102.4</v>
      </c>
      <c r="I13" s="123">
        <v>100.4</v>
      </c>
      <c r="J13" s="123">
        <v>101.7</v>
      </c>
      <c r="K13" s="123">
        <v>100.2</v>
      </c>
      <c r="L13" s="191"/>
      <c r="M13"/>
      <c r="N13"/>
      <c r="O13"/>
      <c r="P13"/>
      <c r="Q13"/>
      <c r="R13" s="191"/>
      <c r="S13" s="191"/>
    </row>
    <row r="14" spans="2:19" s="8" customFormat="1" ht="12.75">
      <c r="B14" s="23"/>
      <c r="C14" s="5" t="s">
        <v>21</v>
      </c>
      <c r="D14" s="123">
        <v>101.7</v>
      </c>
      <c r="E14" s="123">
        <v>98</v>
      </c>
      <c r="F14" s="123">
        <v>101.8</v>
      </c>
      <c r="G14" s="123">
        <v>107.2</v>
      </c>
      <c r="H14" s="123">
        <v>102.3</v>
      </c>
      <c r="I14" s="123">
        <v>100.2</v>
      </c>
      <c r="J14" s="123">
        <v>101.2</v>
      </c>
      <c r="K14" s="123">
        <v>99.8</v>
      </c>
      <c r="L14" s="191"/>
      <c r="M14"/>
      <c r="N14"/>
      <c r="O14"/>
      <c r="P14"/>
      <c r="Q14"/>
      <c r="R14" s="191"/>
      <c r="S14" s="191"/>
    </row>
    <row r="15" spans="2:19" s="8" customFormat="1" ht="12.75">
      <c r="B15" s="23"/>
      <c r="C15" s="5" t="s">
        <v>22</v>
      </c>
      <c r="D15" s="123">
        <v>101.3</v>
      </c>
      <c r="E15" s="123">
        <v>99.8</v>
      </c>
      <c r="F15" s="123">
        <v>101.4</v>
      </c>
      <c r="G15" s="123">
        <v>106.5</v>
      </c>
      <c r="H15" s="123">
        <v>100.8</v>
      </c>
      <c r="I15" s="123">
        <v>99.4</v>
      </c>
      <c r="J15" s="123">
        <v>102</v>
      </c>
      <c r="K15" s="123">
        <v>99</v>
      </c>
      <c r="L15" s="191"/>
      <c r="M15"/>
      <c r="N15"/>
      <c r="O15"/>
      <c r="P15"/>
      <c r="Q15"/>
      <c r="R15" s="191"/>
      <c r="S15" s="191"/>
    </row>
    <row r="16" spans="2:19" s="8" customFormat="1" ht="12.75">
      <c r="B16" s="23"/>
      <c r="C16" s="5" t="s">
        <v>23</v>
      </c>
      <c r="D16" s="123">
        <v>101.5</v>
      </c>
      <c r="E16" s="123">
        <v>101.5</v>
      </c>
      <c r="F16" s="123">
        <v>101.4</v>
      </c>
      <c r="G16" s="123">
        <v>107.9</v>
      </c>
      <c r="H16" s="123">
        <v>100.1</v>
      </c>
      <c r="I16" s="123">
        <v>101</v>
      </c>
      <c r="J16" s="123">
        <v>103.7</v>
      </c>
      <c r="K16" s="123">
        <v>100.6</v>
      </c>
      <c r="L16" s="191"/>
      <c r="M16"/>
      <c r="N16"/>
      <c r="O16"/>
      <c r="P16"/>
      <c r="Q16"/>
      <c r="R16" s="191"/>
      <c r="S16" s="191"/>
    </row>
    <row r="17" spans="2:19" ht="12.75">
      <c r="B17" s="23"/>
      <c r="C17" s="5" t="s">
        <v>24</v>
      </c>
      <c r="D17" s="123">
        <v>101.5</v>
      </c>
      <c r="E17" s="123">
        <v>99</v>
      </c>
      <c r="F17" s="123">
        <v>101.8</v>
      </c>
      <c r="G17" s="123">
        <v>108.4</v>
      </c>
      <c r="H17" s="123">
        <v>100.5</v>
      </c>
      <c r="I17" s="123">
        <v>101.3</v>
      </c>
      <c r="J17" s="123">
        <v>104.4</v>
      </c>
      <c r="K17" s="123">
        <v>100.1</v>
      </c>
      <c r="L17" s="191"/>
      <c r="M17"/>
      <c r="N17"/>
      <c r="O17"/>
      <c r="P17"/>
      <c r="Q17"/>
      <c r="R17" s="191"/>
      <c r="S17" s="191"/>
    </row>
    <row r="18" spans="2:19" ht="12.75">
      <c r="B18" s="23"/>
      <c r="C18" s="5" t="s">
        <v>25</v>
      </c>
      <c r="D18" s="123">
        <v>101.8</v>
      </c>
      <c r="E18" s="123">
        <v>99.7</v>
      </c>
      <c r="F18" s="123">
        <v>101.9</v>
      </c>
      <c r="G18" s="123">
        <v>111.9</v>
      </c>
      <c r="H18" s="123">
        <v>101.2</v>
      </c>
      <c r="I18" s="123">
        <v>100.9</v>
      </c>
      <c r="J18" s="123">
        <v>106.8</v>
      </c>
      <c r="K18" s="123">
        <v>99.5</v>
      </c>
      <c r="L18" s="191"/>
      <c r="M18"/>
      <c r="N18"/>
      <c r="O18"/>
      <c r="P18"/>
      <c r="Q18"/>
      <c r="R18" s="191"/>
      <c r="S18" s="191"/>
    </row>
    <row r="19" spans="2:19" ht="12.75">
      <c r="B19" s="129"/>
      <c r="C19" s="25" t="s">
        <v>26</v>
      </c>
      <c r="D19" s="127">
        <v>102.8</v>
      </c>
      <c r="E19" s="127">
        <v>99.2</v>
      </c>
      <c r="F19" s="127">
        <v>103.1</v>
      </c>
      <c r="G19" s="127">
        <v>109.3</v>
      </c>
      <c r="H19" s="127">
        <v>101.9</v>
      </c>
      <c r="I19" s="127">
        <v>101.8</v>
      </c>
      <c r="J19" s="127">
        <v>107.8</v>
      </c>
      <c r="K19" s="127">
        <v>99.4</v>
      </c>
      <c r="L19" s="191"/>
      <c r="M19"/>
      <c r="N19"/>
      <c r="O19"/>
      <c r="P19"/>
      <c r="Q19"/>
      <c r="R19" s="191"/>
      <c r="S19" s="191"/>
    </row>
    <row r="20" spans="2:19" ht="12.75">
      <c r="B20" s="23">
        <v>2011</v>
      </c>
      <c r="C20" s="5" t="s">
        <v>27</v>
      </c>
      <c r="D20" s="123">
        <v>102.9</v>
      </c>
      <c r="E20" s="123">
        <v>100.3</v>
      </c>
      <c r="F20" s="123">
        <v>103.2</v>
      </c>
      <c r="G20" s="123">
        <v>109.2</v>
      </c>
      <c r="H20" s="123">
        <v>102.2</v>
      </c>
      <c r="I20" s="123">
        <v>102.2</v>
      </c>
      <c r="J20" s="123">
        <v>105.6</v>
      </c>
      <c r="K20" s="123">
        <v>100.3</v>
      </c>
      <c r="L20" s="191"/>
      <c r="M20"/>
      <c r="N20"/>
      <c r="O20"/>
      <c r="P20"/>
      <c r="Q20"/>
      <c r="R20" s="191"/>
      <c r="S20" s="191"/>
    </row>
    <row r="21" spans="2:19" ht="12.75">
      <c r="B21" s="23"/>
      <c r="C21" s="5" t="s">
        <v>16</v>
      </c>
      <c r="D21" s="123">
        <v>104.7</v>
      </c>
      <c r="E21" s="123">
        <v>101.2</v>
      </c>
      <c r="F21" s="123">
        <v>104.9</v>
      </c>
      <c r="G21" s="123">
        <v>111.5</v>
      </c>
      <c r="H21" s="123">
        <v>103.4</v>
      </c>
      <c r="I21" s="123">
        <v>103.1</v>
      </c>
      <c r="J21" s="123">
        <v>108.5</v>
      </c>
      <c r="K21" s="123">
        <v>100.7</v>
      </c>
      <c r="L21" s="191"/>
      <c r="M21"/>
      <c r="N21"/>
      <c r="O21"/>
      <c r="P21"/>
      <c r="Q21"/>
      <c r="R21" s="191"/>
      <c r="S21" s="191"/>
    </row>
    <row r="22" spans="2:19" ht="12.75">
      <c r="B22" s="23"/>
      <c r="C22" s="5" t="s">
        <v>17</v>
      </c>
      <c r="D22" s="123">
        <v>105.1</v>
      </c>
      <c r="E22" s="123">
        <v>99</v>
      </c>
      <c r="F22" s="123">
        <v>105.4</v>
      </c>
      <c r="G22" s="123">
        <v>115.3</v>
      </c>
      <c r="H22" s="123">
        <v>103.8</v>
      </c>
      <c r="I22" s="123">
        <v>105.2</v>
      </c>
      <c r="J22" s="123">
        <v>107.6</v>
      </c>
      <c r="K22" s="123">
        <v>103</v>
      </c>
      <c r="L22" s="191"/>
      <c r="M22"/>
      <c r="N22"/>
      <c r="O22"/>
      <c r="P22"/>
      <c r="Q22"/>
      <c r="R22" s="191"/>
      <c r="S22" s="191"/>
    </row>
    <row r="23" spans="2:19" ht="12.75">
      <c r="B23" s="23"/>
      <c r="C23" s="5" t="s">
        <v>18</v>
      </c>
      <c r="D23" s="123">
        <v>102.3</v>
      </c>
      <c r="E23" s="123">
        <v>99.9</v>
      </c>
      <c r="F23" s="123">
        <v>102.6</v>
      </c>
      <c r="G23" s="123">
        <v>112</v>
      </c>
      <c r="H23" s="123">
        <v>102.6</v>
      </c>
      <c r="I23" s="123">
        <v>100.8</v>
      </c>
      <c r="J23" s="123">
        <v>101.1</v>
      </c>
      <c r="K23" s="123">
        <v>100.5</v>
      </c>
      <c r="L23" s="191"/>
      <c r="M23"/>
      <c r="N23"/>
      <c r="O23"/>
      <c r="P23"/>
      <c r="Q23"/>
      <c r="R23" s="191"/>
      <c r="S23" s="191"/>
    </row>
    <row r="24" spans="2:19" ht="12.75">
      <c r="B24" s="23"/>
      <c r="C24" s="5" t="s">
        <v>19</v>
      </c>
      <c r="D24" s="123">
        <v>105.1</v>
      </c>
      <c r="E24" s="123">
        <v>101.2</v>
      </c>
      <c r="F24" s="123">
        <v>105.3</v>
      </c>
      <c r="G24" s="123">
        <v>114.4</v>
      </c>
      <c r="H24" s="123">
        <v>104.3</v>
      </c>
      <c r="I24" s="123">
        <v>102.9</v>
      </c>
      <c r="J24" s="123">
        <v>103.3</v>
      </c>
      <c r="K24" s="123">
        <v>104</v>
      </c>
      <c r="L24" s="191"/>
      <c r="M24"/>
      <c r="N24"/>
      <c r="O24"/>
      <c r="P24"/>
      <c r="Q24"/>
      <c r="R24" s="191"/>
      <c r="S24" s="191"/>
    </row>
    <row r="25" spans="2:19" ht="12.75">
      <c r="B25" s="23"/>
      <c r="C25" s="5" t="s">
        <v>20</v>
      </c>
      <c r="D25" s="123">
        <v>102.9</v>
      </c>
      <c r="E25" s="123">
        <v>100.7</v>
      </c>
      <c r="F25" s="123">
        <v>103</v>
      </c>
      <c r="G25" s="123">
        <v>113.8</v>
      </c>
      <c r="H25" s="123">
        <v>102.1</v>
      </c>
      <c r="I25" s="123">
        <v>99</v>
      </c>
      <c r="J25" s="123">
        <v>99.5</v>
      </c>
      <c r="K25" s="123">
        <v>98.8</v>
      </c>
      <c r="L25" s="191"/>
      <c r="M25"/>
      <c r="N25"/>
      <c r="O25"/>
      <c r="P25"/>
      <c r="Q25"/>
      <c r="R25" s="191"/>
      <c r="S25" s="191"/>
    </row>
    <row r="26" spans="2:19" ht="12.75">
      <c r="B26" s="23"/>
      <c r="C26" s="5" t="s">
        <v>21</v>
      </c>
      <c r="D26" s="123">
        <v>103.5</v>
      </c>
      <c r="E26" s="123">
        <v>100.2</v>
      </c>
      <c r="F26" s="123">
        <v>103.6</v>
      </c>
      <c r="G26" s="123">
        <v>116.6</v>
      </c>
      <c r="H26" s="123">
        <v>101.6</v>
      </c>
      <c r="I26" s="123">
        <v>102.8</v>
      </c>
      <c r="J26" s="123">
        <v>105.6</v>
      </c>
      <c r="K26" s="123">
        <v>101.9</v>
      </c>
      <c r="L26" s="191"/>
      <c r="M26"/>
      <c r="N26"/>
      <c r="O26"/>
      <c r="P26"/>
      <c r="Q26"/>
      <c r="R26" s="191"/>
      <c r="S26" s="191"/>
    </row>
    <row r="27" spans="2:19" ht="12.75">
      <c r="B27" s="23"/>
      <c r="C27" s="5" t="s">
        <v>22</v>
      </c>
      <c r="D27" s="123">
        <v>101.3</v>
      </c>
      <c r="E27" s="123">
        <v>99.1</v>
      </c>
      <c r="F27" s="123">
        <v>101.5</v>
      </c>
      <c r="G27" s="123">
        <v>115.4</v>
      </c>
      <c r="H27" s="123">
        <v>99.8</v>
      </c>
      <c r="I27" s="123">
        <v>99.7</v>
      </c>
      <c r="J27" s="123">
        <v>100.7</v>
      </c>
      <c r="K27" s="123">
        <v>99.8</v>
      </c>
      <c r="L27" s="191"/>
      <c r="M27"/>
      <c r="N27"/>
      <c r="O27"/>
      <c r="P27"/>
      <c r="Q27"/>
      <c r="R27" s="191"/>
      <c r="S27" s="191"/>
    </row>
    <row r="28" spans="2:19" ht="12.75">
      <c r="B28" s="23"/>
      <c r="C28" s="5" t="s">
        <v>23</v>
      </c>
      <c r="D28" s="123">
        <v>100.3</v>
      </c>
      <c r="E28" s="123">
        <v>100.6</v>
      </c>
      <c r="F28" s="123">
        <v>100.1</v>
      </c>
      <c r="G28" s="123">
        <v>110.7</v>
      </c>
      <c r="H28" s="123">
        <v>100.1</v>
      </c>
      <c r="I28" s="123">
        <v>97.3</v>
      </c>
      <c r="J28" s="123">
        <v>94.1</v>
      </c>
      <c r="K28" s="123">
        <v>98.6</v>
      </c>
      <c r="L28" s="191"/>
      <c r="M28"/>
      <c r="N28"/>
      <c r="O28"/>
      <c r="P28"/>
      <c r="Q28"/>
      <c r="R28" s="191"/>
      <c r="S28" s="191"/>
    </row>
    <row r="29" spans="2:19" ht="12.75">
      <c r="B29" s="23"/>
      <c r="C29" s="5" t="s">
        <v>24</v>
      </c>
      <c r="D29" s="123">
        <v>99.4</v>
      </c>
      <c r="E29" s="123">
        <v>99.4</v>
      </c>
      <c r="F29" s="123">
        <v>99.3</v>
      </c>
      <c r="G29" s="123">
        <v>109.1</v>
      </c>
      <c r="H29" s="123">
        <v>99.1</v>
      </c>
      <c r="I29" s="123">
        <v>97.1</v>
      </c>
      <c r="J29" s="123">
        <v>92.7</v>
      </c>
      <c r="K29" s="123">
        <v>97.2</v>
      </c>
      <c r="L29" s="191"/>
      <c r="M29"/>
      <c r="N29"/>
      <c r="O29"/>
      <c r="P29"/>
      <c r="Q29"/>
      <c r="R29" s="191"/>
      <c r="S29" s="191"/>
    </row>
    <row r="30" spans="2:19" ht="12.75">
      <c r="B30" s="23"/>
      <c r="C30" s="5" t="s">
        <v>25</v>
      </c>
      <c r="D30" s="123">
        <v>99.9</v>
      </c>
      <c r="E30" s="123">
        <v>102.8</v>
      </c>
      <c r="F30" s="123">
        <v>99.6</v>
      </c>
      <c r="G30" s="123">
        <v>111.4</v>
      </c>
      <c r="H30" s="123">
        <v>99.6</v>
      </c>
      <c r="I30" s="123">
        <v>97.8</v>
      </c>
      <c r="J30" s="123">
        <v>94.8</v>
      </c>
      <c r="K30" s="123">
        <v>98.7</v>
      </c>
      <c r="L30" s="191"/>
      <c r="M30"/>
      <c r="N30"/>
      <c r="O30"/>
      <c r="P30"/>
      <c r="Q30"/>
      <c r="R30" s="191"/>
      <c r="S30" s="191"/>
    </row>
    <row r="31" spans="2:19" ht="12.75">
      <c r="B31" s="129"/>
      <c r="C31" s="25" t="s">
        <v>26</v>
      </c>
      <c r="D31" s="127">
        <v>102.6</v>
      </c>
      <c r="E31" s="127">
        <v>100.8</v>
      </c>
      <c r="F31" s="127">
        <v>103</v>
      </c>
      <c r="G31" s="127">
        <v>115.1</v>
      </c>
      <c r="H31" s="127">
        <v>101.2</v>
      </c>
      <c r="I31" s="127">
        <v>101.3</v>
      </c>
      <c r="J31" s="127">
        <v>103.9</v>
      </c>
      <c r="K31" s="127">
        <v>99.9</v>
      </c>
      <c r="L31" s="191"/>
      <c r="M31"/>
      <c r="N31"/>
      <c r="O31"/>
      <c r="P31"/>
      <c r="Q31"/>
      <c r="R31" s="191"/>
      <c r="S31" s="191"/>
    </row>
    <row r="32" spans="2:19" ht="12.75">
      <c r="B32" s="23">
        <v>2012</v>
      </c>
      <c r="C32" s="5" t="s">
        <v>27</v>
      </c>
      <c r="D32" s="123">
        <v>97.6</v>
      </c>
      <c r="E32" s="123">
        <v>94.6</v>
      </c>
      <c r="F32" s="123">
        <v>97.8</v>
      </c>
      <c r="G32" s="123">
        <v>88.5</v>
      </c>
      <c r="H32" s="123">
        <v>98.2</v>
      </c>
      <c r="I32" s="123">
        <v>97.5</v>
      </c>
      <c r="J32" s="123">
        <v>94.9</v>
      </c>
      <c r="K32" s="123">
        <v>98.8</v>
      </c>
      <c r="L32" s="191"/>
      <c r="M32"/>
      <c r="N32"/>
      <c r="O32"/>
      <c r="P32"/>
      <c r="Q32"/>
      <c r="R32" s="191"/>
      <c r="S32" s="191"/>
    </row>
    <row r="33" spans="2:19" ht="12.75">
      <c r="B33" s="23"/>
      <c r="C33" s="5" t="s">
        <v>16</v>
      </c>
      <c r="D33" s="123">
        <v>98.2</v>
      </c>
      <c r="E33" s="123">
        <v>100.6</v>
      </c>
      <c r="F33" s="123">
        <v>97.9</v>
      </c>
      <c r="G33" s="123">
        <v>106.1</v>
      </c>
      <c r="H33" s="123">
        <v>98.1</v>
      </c>
      <c r="I33" s="123">
        <v>96.7</v>
      </c>
      <c r="J33" s="123">
        <v>92.2</v>
      </c>
      <c r="K33" s="123">
        <v>100</v>
      </c>
      <c r="L33" s="191"/>
      <c r="M33"/>
      <c r="N33"/>
      <c r="O33"/>
      <c r="P33"/>
      <c r="Q33"/>
      <c r="R33" s="191"/>
      <c r="S33" s="191"/>
    </row>
    <row r="34" spans="2:19" ht="12.75">
      <c r="B34" s="23"/>
      <c r="C34" s="5" t="s">
        <v>17</v>
      </c>
      <c r="D34" s="123">
        <v>97.9</v>
      </c>
      <c r="E34" s="123">
        <v>100.5</v>
      </c>
      <c r="F34" s="123">
        <v>97.6</v>
      </c>
      <c r="G34" s="123">
        <v>103.5</v>
      </c>
      <c r="H34" s="123">
        <v>97.6</v>
      </c>
      <c r="I34" s="123">
        <v>98.3</v>
      </c>
      <c r="J34" s="123">
        <v>94.4</v>
      </c>
      <c r="K34" s="123">
        <v>99.8</v>
      </c>
      <c r="L34" s="191"/>
      <c r="M34"/>
      <c r="N34"/>
      <c r="O34"/>
      <c r="P34"/>
      <c r="Q34"/>
      <c r="R34" s="191"/>
      <c r="S34" s="191"/>
    </row>
    <row r="35" spans="2:19" ht="12.75">
      <c r="B35" s="23"/>
      <c r="C35" s="5" t="s">
        <v>18</v>
      </c>
      <c r="D35" s="123">
        <v>98.6</v>
      </c>
      <c r="E35" s="123">
        <v>101</v>
      </c>
      <c r="F35" s="123">
        <v>98.2</v>
      </c>
      <c r="G35" s="123">
        <v>103</v>
      </c>
      <c r="H35" s="123">
        <v>97.8</v>
      </c>
      <c r="I35" s="123">
        <v>98.4</v>
      </c>
      <c r="J35" s="123">
        <v>96.7</v>
      </c>
      <c r="K35" s="123">
        <v>98.9</v>
      </c>
      <c r="L35" s="191"/>
      <c r="M35"/>
      <c r="N35"/>
      <c r="O35"/>
      <c r="P35"/>
      <c r="Q35"/>
      <c r="R35" s="191"/>
      <c r="S35" s="191"/>
    </row>
    <row r="36" spans="2:19" ht="12.75">
      <c r="B36" s="23"/>
      <c r="C36" s="5" t="s">
        <v>19</v>
      </c>
      <c r="D36" s="123">
        <v>98.7</v>
      </c>
      <c r="E36" s="123">
        <v>102.9</v>
      </c>
      <c r="F36" s="123">
        <v>98.2</v>
      </c>
      <c r="G36" s="123">
        <v>100.7</v>
      </c>
      <c r="H36" s="123">
        <v>98.8</v>
      </c>
      <c r="I36" s="123">
        <v>97.5</v>
      </c>
      <c r="J36" s="123">
        <v>97.5</v>
      </c>
      <c r="K36" s="123">
        <v>98.6</v>
      </c>
      <c r="L36" s="191"/>
      <c r="M36"/>
      <c r="N36"/>
      <c r="O36"/>
      <c r="P36"/>
      <c r="Q36"/>
      <c r="R36" s="191"/>
      <c r="S36" s="191"/>
    </row>
    <row r="37" spans="2:19" ht="12.75">
      <c r="B37" s="23"/>
      <c r="C37" s="5" t="s">
        <v>20</v>
      </c>
      <c r="D37" s="123">
        <v>99.3</v>
      </c>
      <c r="E37" s="123">
        <v>99.6</v>
      </c>
      <c r="F37" s="123">
        <v>99.1</v>
      </c>
      <c r="G37" s="123">
        <v>99.5</v>
      </c>
      <c r="H37" s="123">
        <v>98.6</v>
      </c>
      <c r="I37" s="123">
        <v>98.7</v>
      </c>
      <c r="J37" s="123">
        <v>100</v>
      </c>
      <c r="K37" s="123">
        <v>98.4</v>
      </c>
      <c r="L37" s="191"/>
      <c r="M37"/>
      <c r="N37"/>
      <c r="O37"/>
      <c r="P37"/>
      <c r="Q37"/>
      <c r="R37" s="191"/>
      <c r="S37" s="191"/>
    </row>
    <row r="38" spans="2:19" ht="12.75">
      <c r="B38" s="23"/>
      <c r="C38" s="5" t="s">
        <v>21</v>
      </c>
      <c r="D38" s="123">
        <v>100.4</v>
      </c>
      <c r="E38" s="123">
        <v>100.5</v>
      </c>
      <c r="F38" s="123">
        <v>100.4</v>
      </c>
      <c r="G38" s="123">
        <v>101.5</v>
      </c>
      <c r="H38" s="123">
        <v>100</v>
      </c>
      <c r="I38" s="123">
        <v>100.5</v>
      </c>
      <c r="J38" s="123">
        <v>102.6</v>
      </c>
      <c r="K38" s="123">
        <v>99.9</v>
      </c>
      <c r="L38" s="191"/>
      <c r="M38"/>
      <c r="N38"/>
      <c r="O38"/>
      <c r="P38"/>
      <c r="Q38"/>
      <c r="R38" s="191"/>
      <c r="S38" s="191"/>
    </row>
    <row r="39" spans="2:19" ht="12.75">
      <c r="B39" s="23"/>
      <c r="C39" s="5" t="s">
        <v>22</v>
      </c>
      <c r="D39" s="123">
        <v>102.1</v>
      </c>
      <c r="E39" s="123">
        <v>99.5</v>
      </c>
      <c r="F39" s="123">
        <v>102.7</v>
      </c>
      <c r="G39" s="123">
        <v>101.7</v>
      </c>
      <c r="H39" s="123">
        <v>102.7</v>
      </c>
      <c r="I39" s="123">
        <v>101.8</v>
      </c>
      <c r="J39" s="123">
        <v>104.9</v>
      </c>
      <c r="K39" s="123">
        <v>101.4</v>
      </c>
      <c r="L39" s="191"/>
      <c r="M39"/>
      <c r="N39"/>
      <c r="O39"/>
      <c r="P39"/>
      <c r="Q39"/>
      <c r="R39" s="191"/>
      <c r="S39" s="191"/>
    </row>
    <row r="40" spans="2:19" ht="12.75">
      <c r="B40" s="23"/>
      <c r="C40" s="5" t="s">
        <v>23</v>
      </c>
      <c r="D40" s="123">
        <v>101.4</v>
      </c>
      <c r="E40" s="123">
        <v>96.8</v>
      </c>
      <c r="F40" s="123">
        <v>101.9</v>
      </c>
      <c r="G40" s="123">
        <v>98.9</v>
      </c>
      <c r="H40" s="123">
        <v>101.6</v>
      </c>
      <c r="I40" s="123">
        <v>101.6</v>
      </c>
      <c r="J40" s="123">
        <v>104.4</v>
      </c>
      <c r="K40" s="123">
        <v>100.5</v>
      </c>
      <c r="L40" s="191"/>
      <c r="M40"/>
      <c r="N40"/>
      <c r="O40"/>
      <c r="P40"/>
      <c r="Q40"/>
      <c r="R40" s="191"/>
      <c r="S40" s="191"/>
    </row>
    <row r="41" spans="2:19" ht="12.75">
      <c r="B41" s="23"/>
      <c r="C41" s="5" t="s">
        <v>24</v>
      </c>
      <c r="D41" s="123">
        <v>101.7</v>
      </c>
      <c r="E41" s="123">
        <v>103.2</v>
      </c>
      <c r="F41" s="123">
        <v>101.8</v>
      </c>
      <c r="G41" s="123">
        <v>100.1</v>
      </c>
      <c r="H41" s="123">
        <v>102.5</v>
      </c>
      <c r="I41" s="123">
        <v>102.1</v>
      </c>
      <c r="J41" s="123">
        <v>105.3</v>
      </c>
      <c r="K41" s="123">
        <v>101.6</v>
      </c>
      <c r="L41" s="191"/>
      <c r="M41"/>
      <c r="N41"/>
      <c r="O41"/>
      <c r="P41"/>
      <c r="Q41"/>
      <c r="R41" s="191"/>
      <c r="S41" s="191"/>
    </row>
    <row r="42" spans="2:19" ht="12.75">
      <c r="B42" s="23"/>
      <c r="C42" s="5" t="s">
        <v>25</v>
      </c>
      <c r="D42" s="123">
        <v>100.2</v>
      </c>
      <c r="E42" s="123">
        <v>97.6</v>
      </c>
      <c r="F42" s="123">
        <v>100.8</v>
      </c>
      <c r="G42" s="123">
        <v>95.9</v>
      </c>
      <c r="H42" s="123">
        <v>101</v>
      </c>
      <c r="I42" s="123">
        <v>102</v>
      </c>
      <c r="J42" s="123">
        <v>104.2</v>
      </c>
      <c r="K42" s="123">
        <v>101.8</v>
      </c>
      <c r="L42" s="191"/>
      <c r="M42"/>
      <c r="N42"/>
      <c r="O42"/>
      <c r="P42"/>
      <c r="Q42"/>
      <c r="R42" s="191"/>
      <c r="S42" s="191"/>
    </row>
    <row r="43" spans="2:19" ht="12.75">
      <c r="B43" s="129"/>
      <c r="C43" s="25" t="s">
        <v>26</v>
      </c>
      <c r="D43" s="127">
        <v>101.2</v>
      </c>
      <c r="E43" s="127">
        <v>100.2</v>
      </c>
      <c r="F43" s="127">
        <v>101</v>
      </c>
      <c r="G43" s="127">
        <v>97.1</v>
      </c>
      <c r="H43" s="127">
        <v>100.8</v>
      </c>
      <c r="I43" s="127">
        <v>101.3</v>
      </c>
      <c r="J43" s="127">
        <v>103</v>
      </c>
      <c r="K43" s="127">
        <v>100.5</v>
      </c>
      <c r="L43" s="191"/>
      <c r="M43"/>
      <c r="N43"/>
      <c r="O43"/>
      <c r="P43"/>
      <c r="Q43"/>
      <c r="R43" s="191"/>
      <c r="S43" s="191"/>
    </row>
    <row r="44" spans="2:19" ht="12.75">
      <c r="B44" s="23">
        <v>2013</v>
      </c>
      <c r="C44" s="5" t="s">
        <v>27</v>
      </c>
      <c r="D44" s="123">
        <v>102.3</v>
      </c>
      <c r="E44" s="123">
        <v>96.1</v>
      </c>
      <c r="F44" s="123">
        <v>102.8</v>
      </c>
      <c r="G44" s="123">
        <v>106.5</v>
      </c>
      <c r="H44" s="123">
        <v>100.9</v>
      </c>
      <c r="I44" s="123">
        <v>102.9</v>
      </c>
      <c r="J44" s="123">
        <v>105.2</v>
      </c>
      <c r="K44" s="123">
        <v>102.2</v>
      </c>
      <c r="L44" s="191"/>
      <c r="M44"/>
      <c r="N44"/>
      <c r="O44"/>
      <c r="P44"/>
      <c r="Q44"/>
      <c r="R44" s="191"/>
      <c r="S44" s="191"/>
    </row>
    <row r="45" spans="2:19" ht="12.75">
      <c r="B45" s="8"/>
      <c r="C45" s="15" t="s">
        <v>16</v>
      </c>
      <c r="D45" s="123">
        <v>100</v>
      </c>
      <c r="E45" s="123">
        <v>96.1</v>
      </c>
      <c r="F45" s="123">
        <v>100</v>
      </c>
      <c r="G45" s="123">
        <v>114.6</v>
      </c>
      <c r="H45" s="123">
        <v>98.8</v>
      </c>
      <c r="I45" s="123">
        <v>98.8</v>
      </c>
      <c r="J45" s="123">
        <v>95.6</v>
      </c>
      <c r="K45" s="123">
        <v>99.1</v>
      </c>
      <c r="L45" s="191"/>
      <c r="M45"/>
      <c r="N45"/>
      <c r="O45"/>
      <c r="P45"/>
      <c r="Q45"/>
      <c r="R45" s="191"/>
      <c r="S45" s="191"/>
    </row>
    <row r="46" spans="2:19" ht="12.75">
      <c r="B46" s="8"/>
      <c r="C46" s="15" t="s">
        <v>17</v>
      </c>
      <c r="D46" s="123">
        <v>101.5</v>
      </c>
      <c r="E46" s="123">
        <v>92.5</v>
      </c>
      <c r="F46" s="123">
        <v>102.4</v>
      </c>
      <c r="G46" s="123">
        <v>113.9</v>
      </c>
      <c r="H46" s="123">
        <v>99.9</v>
      </c>
      <c r="I46" s="123">
        <v>101.1</v>
      </c>
      <c r="J46" s="123">
        <v>103.4</v>
      </c>
      <c r="K46" s="123">
        <v>100.6</v>
      </c>
      <c r="L46" s="191"/>
      <c r="M46"/>
      <c r="N46"/>
      <c r="O46"/>
      <c r="P46"/>
      <c r="Q46"/>
      <c r="R46" s="191"/>
      <c r="S46" s="191"/>
    </row>
    <row r="47" spans="2:19" ht="12.75">
      <c r="B47" s="8"/>
      <c r="C47" s="15" t="s">
        <v>18</v>
      </c>
      <c r="D47" s="123">
        <v>102.4</v>
      </c>
      <c r="E47" s="123">
        <v>94.8</v>
      </c>
      <c r="F47" s="123">
        <v>103.5</v>
      </c>
      <c r="G47" s="123">
        <v>115.2</v>
      </c>
      <c r="H47" s="123">
        <v>100.8</v>
      </c>
      <c r="I47" s="123">
        <v>102.5</v>
      </c>
      <c r="J47" s="123">
        <v>106.2</v>
      </c>
      <c r="K47" s="123">
        <v>102.5</v>
      </c>
      <c r="L47" s="191"/>
      <c r="M47"/>
      <c r="N47"/>
      <c r="O47"/>
      <c r="P47"/>
      <c r="Q47"/>
      <c r="R47" s="191"/>
      <c r="S47" s="191"/>
    </row>
    <row r="48" spans="2:19" ht="12.75">
      <c r="B48" s="8"/>
      <c r="C48" s="15" t="s">
        <v>19</v>
      </c>
      <c r="D48" s="123">
        <v>102.1</v>
      </c>
      <c r="E48" s="123">
        <v>94.3</v>
      </c>
      <c r="F48" s="123">
        <v>103.2</v>
      </c>
      <c r="G48" s="123">
        <v>110.7</v>
      </c>
      <c r="H48" s="123">
        <v>100.6</v>
      </c>
      <c r="I48" s="123">
        <v>102.4</v>
      </c>
      <c r="J48" s="123">
        <v>106.1</v>
      </c>
      <c r="K48" s="123">
        <v>101.9</v>
      </c>
      <c r="L48" s="191"/>
      <c r="M48"/>
      <c r="N48"/>
      <c r="O48"/>
      <c r="P48"/>
      <c r="Q48"/>
      <c r="R48" s="191"/>
      <c r="S48" s="191"/>
    </row>
    <row r="49" spans="2:19" ht="12.75">
      <c r="B49" s="8"/>
      <c r="C49" s="15" t="s">
        <v>20</v>
      </c>
      <c r="D49" s="123">
        <v>105.7</v>
      </c>
      <c r="E49" s="123">
        <v>98.2</v>
      </c>
      <c r="F49" s="123">
        <v>106.5</v>
      </c>
      <c r="G49" s="123">
        <v>117.6</v>
      </c>
      <c r="H49" s="123">
        <v>101.1</v>
      </c>
      <c r="I49" s="123">
        <v>109.8</v>
      </c>
      <c r="J49" s="123">
        <v>109.4</v>
      </c>
      <c r="K49" s="123">
        <v>105.9</v>
      </c>
      <c r="L49" s="191"/>
      <c r="M49"/>
      <c r="N49"/>
      <c r="O49"/>
      <c r="P49"/>
      <c r="Q49"/>
      <c r="R49" s="191"/>
      <c r="S49" s="191"/>
    </row>
    <row r="50" spans="2:19" ht="12.75">
      <c r="B50" s="8"/>
      <c r="C50" s="15" t="s">
        <v>21</v>
      </c>
      <c r="D50" s="123">
        <v>101.9</v>
      </c>
      <c r="E50" s="123">
        <v>95.9</v>
      </c>
      <c r="F50" s="123">
        <v>102.8</v>
      </c>
      <c r="G50" s="123">
        <v>112.7</v>
      </c>
      <c r="H50" s="123">
        <v>100.4</v>
      </c>
      <c r="I50" s="123">
        <v>102.3</v>
      </c>
      <c r="J50" s="123">
        <v>105.5</v>
      </c>
      <c r="K50" s="123">
        <v>102</v>
      </c>
      <c r="L50" s="191"/>
      <c r="M50"/>
      <c r="N50"/>
      <c r="O50"/>
      <c r="P50"/>
      <c r="Q50"/>
      <c r="R50" s="191"/>
      <c r="S50" s="191"/>
    </row>
    <row r="51" spans="2:19" ht="12.75">
      <c r="B51" s="8"/>
      <c r="C51" s="15" t="s">
        <v>22</v>
      </c>
      <c r="D51" s="123">
        <v>102</v>
      </c>
      <c r="E51" s="123">
        <v>96.5</v>
      </c>
      <c r="F51" s="123">
        <v>103</v>
      </c>
      <c r="G51" s="123">
        <v>114.6</v>
      </c>
      <c r="H51" s="123">
        <v>101.1</v>
      </c>
      <c r="I51" s="123">
        <v>102.5</v>
      </c>
      <c r="J51" s="123">
        <v>105</v>
      </c>
      <c r="K51" s="123">
        <v>102.5</v>
      </c>
      <c r="L51" s="191"/>
      <c r="M51"/>
      <c r="N51"/>
      <c r="O51"/>
      <c r="P51"/>
      <c r="Q51"/>
      <c r="R51" s="191"/>
      <c r="S51" s="191"/>
    </row>
    <row r="52" spans="2:19" ht="12.75">
      <c r="B52" s="8"/>
      <c r="C52" s="15" t="s">
        <v>23</v>
      </c>
      <c r="D52" s="123">
        <v>103.3</v>
      </c>
      <c r="E52" s="123">
        <v>96.3</v>
      </c>
      <c r="F52" s="123">
        <v>103.9</v>
      </c>
      <c r="G52" s="123">
        <v>118.4</v>
      </c>
      <c r="H52" s="123">
        <v>100.8</v>
      </c>
      <c r="I52" s="123">
        <v>103.1</v>
      </c>
      <c r="J52" s="123">
        <v>107.3</v>
      </c>
      <c r="K52" s="123">
        <v>102.7</v>
      </c>
      <c r="L52" s="191"/>
      <c r="M52"/>
      <c r="N52"/>
      <c r="O52"/>
      <c r="P52"/>
      <c r="Q52"/>
      <c r="R52" s="191"/>
      <c r="S52" s="191"/>
    </row>
    <row r="53" spans="2:19" ht="12.75">
      <c r="B53" s="8"/>
      <c r="C53" s="15" t="s">
        <v>24</v>
      </c>
      <c r="D53" s="123">
        <v>101.7</v>
      </c>
      <c r="E53" s="123">
        <v>98.9</v>
      </c>
      <c r="F53" s="123">
        <v>102.5</v>
      </c>
      <c r="G53" s="123">
        <v>116.3</v>
      </c>
      <c r="H53" s="123">
        <v>100.2</v>
      </c>
      <c r="I53" s="123">
        <v>101.9</v>
      </c>
      <c r="J53" s="123">
        <v>103.6</v>
      </c>
      <c r="K53" s="123">
        <v>101.6</v>
      </c>
      <c r="L53" s="191"/>
      <c r="M53"/>
      <c r="N53"/>
      <c r="O53"/>
      <c r="P53"/>
      <c r="Q53"/>
      <c r="R53" s="191"/>
      <c r="S53" s="191"/>
    </row>
    <row r="54" spans="2:19" ht="12.75">
      <c r="B54" s="8"/>
      <c r="C54" s="15" t="s">
        <v>25</v>
      </c>
      <c r="D54" s="123">
        <v>102.1</v>
      </c>
      <c r="E54" s="123">
        <v>99</v>
      </c>
      <c r="F54" s="123">
        <v>102.7</v>
      </c>
      <c r="G54" s="123">
        <v>112.5</v>
      </c>
      <c r="H54" s="123">
        <v>101.6</v>
      </c>
      <c r="I54" s="123">
        <v>102.3</v>
      </c>
      <c r="J54" s="123">
        <v>103.8</v>
      </c>
      <c r="K54" s="123">
        <v>102.6</v>
      </c>
      <c r="L54" s="191"/>
      <c r="M54"/>
      <c r="N54"/>
      <c r="O54"/>
      <c r="P54"/>
      <c r="Q54"/>
      <c r="R54" s="191"/>
      <c r="S54" s="191"/>
    </row>
    <row r="55" spans="2:19" ht="12.75">
      <c r="B55" s="113"/>
      <c r="C55" s="18" t="s">
        <v>26</v>
      </c>
      <c r="D55" s="127">
        <v>99.2</v>
      </c>
      <c r="E55" s="127">
        <v>97.4</v>
      </c>
      <c r="F55" s="127">
        <v>99.3</v>
      </c>
      <c r="G55" s="127">
        <v>91.3</v>
      </c>
      <c r="H55" s="127">
        <v>98.7</v>
      </c>
      <c r="I55" s="127">
        <v>101.6</v>
      </c>
      <c r="J55" s="127">
        <v>101.1</v>
      </c>
      <c r="K55" s="127">
        <v>100.8</v>
      </c>
      <c r="L55" s="191"/>
      <c r="M55"/>
      <c r="N55"/>
      <c r="O55"/>
      <c r="P55"/>
      <c r="Q55"/>
      <c r="R55" s="191"/>
      <c r="S55" s="191"/>
    </row>
    <row r="56" spans="2:19" ht="12.75">
      <c r="B56" s="185">
        <v>2014</v>
      </c>
      <c r="C56" s="148" t="s">
        <v>27</v>
      </c>
      <c r="D56" s="149">
        <v>100.9</v>
      </c>
      <c r="E56" s="149">
        <v>97.9</v>
      </c>
      <c r="F56" s="149">
        <v>101.2</v>
      </c>
      <c r="G56" s="149">
        <v>108</v>
      </c>
      <c r="H56" s="149">
        <v>98.7</v>
      </c>
      <c r="I56" s="149">
        <v>102.2</v>
      </c>
      <c r="J56" s="149">
        <v>100.9</v>
      </c>
      <c r="K56" s="149">
        <v>102</v>
      </c>
      <c r="L56" s="191"/>
      <c r="M56"/>
      <c r="N56"/>
      <c r="O56"/>
      <c r="P56"/>
      <c r="Q56"/>
      <c r="R56" s="191"/>
      <c r="S56" s="191"/>
    </row>
    <row r="57" spans="2:19" ht="12.75">
      <c r="B57" s="8"/>
      <c r="C57" s="15" t="s">
        <v>16</v>
      </c>
      <c r="D57" s="10">
        <v>101.2</v>
      </c>
      <c r="E57" s="10">
        <v>96.7</v>
      </c>
      <c r="F57" s="10">
        <v>101.7</v>
      </c>
      <c r="G57" s="10">
        <v>108.7</v>
      </c>
      <c r="H57" s="10">
        <v>98.6</v>
      </c>
      <c r="I57" s="10">
        <v>103.7</v>
      </c>
      <c r="J57" s="10">
        <v>104.3</v>
      </c>
      <c r="K57" s="10">
        <v>102.7</v>
      </c>
      <c r="L57" s="191"/>
      <c r="M57"/>
      <c r="N57"/>
      <c r="O57"/>
      <c r="P57"/>
      <c r="Q57"/>
      <c r="R57" s="191"/>
      <c r="S57" s="191"/>
    </row>
    <row r="58" spans="2:19" ht="12.75">
      <c r="B58" s="8"/>
      <c r="C58" s="15" t="s">
        <v>17</v>
      </c>
      <c r="D58" s="10">
        <v>100.8</v>
      </c>
      <c r="E58" s="10">
        <v>99.4</v>
      </c>
      <c r="F58" s="10">
        <v>101</v>
      </c>
      <c r="G58" s="10">
        <v>106.1</v>
      </c>
      <c r="H58" s="10">
        <v>98.9</v>
      </c>
      <c r="I58" s="10">
        <v>102.8</v>
      </c>
      <c r="J58" s="10">
        <v>101.7</v>
      </c>
      <c r="K58" s="10">
        <v>102.7</v>
      </c>
      <c r="L58" s="191"/>
      <c r="M58"/>
      <c r="N58"/>
      <c r="O58"/>
      <c r="P58"/>
      <c r="Q58"/>
      <c r="R58" s="191"/>
      <c r="S58" s="191"/>
    </row>
    <row r="59" spans="2:19" ht="12.75">
      <c r="B59" s="8"/>
      <c r="C59" s="15" t="s">
        <v>18</v>
      </c>
      <c r="D59" s="10">
        <v>100.3</v>
      </c>
      <c r="E59" s="10">
        <v>99.7</v>
      </c>
      <c r="F59" s="10">
        <v>100.4</v>
      </c>
      <c r="G59" s="10">
        <v>105.5</v>
      </c>
      <c r="H59" s="10">
        <v>98.5</v>
      </c>
      <c r="I59" s="3">
        <v>102.5</v>
      </c>
      <c r="J59" s="3">
        <v>99.4</v>
      </c>
      <c r="K59" s="3">
        <v>103.4</v>
      </c>
      <c r="L59" s="191"/>
      <c r="M59"/>
      <c r="N59"/>
      <c r="O59"/>
      <c r="P59"/>
      <c r="Q59"/>
      <c r="R59" s="191"/>
      <c r="S59" s="191"/>
    </row>
    <row r="60" spans="2:19" ht="12.75">
      <c r="B60" s="8"/>
      <c r="C60" s="15" t="s">
        <v>19</v>
      </c>
      <c r="D60" s="10">
        <v>99.1</v>
      </c>
      <c r="E60" s="10">
        <v>100.5</v>
      </c>
      <c r="F60" s="10">
        <v>99.3</v>
      </c>
      <c r="G60" s="10">
        <v>103.8</v>
      </c>
      <c r="H60" s="10">
        <v>97.6</v>
      </c>
      <c r="I60" s="3">
        <v>101.2</v>
      </c>
      <c r="J60" s="3">
        <v>94.7</v>
      </c>
      <c r="K60" s="3">
        <v>103.9</v>
      </c>
      <c r="L60" s="191"/>
      <c r="M60"/>
      <c r="N60"/>
      <c r="O60"/>
      <c r="P60"/>
      <c r="Q60"/>
      <c r="R60" s="191"/>
      <c r="S60" s="191"/>
    </row>
    <row r="61" spans="3:19" ht="12.75">
      <c r="C61" s="15" t="s">
        <v>20</v>
      </c>
      <c r="D61" s="3">
        <v>97.1</v>
      </c>
      <c r="E61" s="3">
        <v>100.2</v>
      </c>
      <c r="F61" s="3">
        <v>96.6</v>
      </c>
      <c r="G61" s="3">
        <v>93.5</v>
      </c>
      <c r="H61" s="3">
        <v>97.3</v>
      </c>
      <c r="I61" s="3">
        <v>96.6</v>
      </c>
      <c r="J61" s="3">
        <v>75.4</v>
      </c>
      <c r="K61" s="3">
        <v>102</v>
      </c>
      <c r="L61" s="191"/>
      <c r="M61"/>
      <c r="N61"/>
      <c r="O61"/>
      <c r="P61"/>
      <c r="Q61"/>
      <c r="R61" s="191"/>
      <c r="S61" s="191"/>
    </row>
    <row r="62" spans="3:19" ht="12.75">
      <c r="C62" s="15" t="s">
        <v>21</v>
      </c>
      <c r="D62" s="3">
        <v>98.7</v>
      </c>
      <c r="E62" s="3">
        <v>102.8</v>
      </c>
      <c r="F62" s="3">
        <v>98.5</v>
      </c>
      <c r="G62" s="3">
        <v>101.9</v>
      </c>
      <c r="H62" s="3">
        <v>97.8</v>
      </c>
      <c r="I62" s="3">
        <v>100.3</v>
      </c>
      <c r="J62" s="3">
        <v>91.7</v>
      </c>
      <c r="K62" s="3">
        <v>103.4</v>
      </c>
      <c r="L62" s="191"/>
      <c r="M62"/>
      <c r="N62"/>
      <c r="O62"/>
      <c r="P62"/>
      <c r="Q62"/>
      <c r="R62" s="191"/>
      <c r="S62" s="191"/>
    </row>
    <row r="63" spans="2:19" ht="12.75">
      <c r="B63" s="8"/>
      <c r="C63" s="15" t="s">
        <v>22</v>
      </c>
      <c r="D63" s="10">
        <v>99.1</v>
      </c>
      <c r="E63" s="10">
        <v>105</v>
      </c>
      <c r="F63" s="10">
        <v>98.5</v>
      </c>
      <c r="G63" s="10">
        <v>103.2</v>
      </c>
      <c r="H63" s="10">
        <v>98.8</v>
      </c>
      <c r="I63" s="10">
        <v>99.5</v>
      </c>
      <c r="J63" s="10">
        <v>89.7</v>
      </c>
      <c r="K63" s="10">
        <v>102.2</v>
      </c>
      <c r="L63" s="191"/>
      <c r="M63"/>
      <c r="N63"/>
      <c r="O63"/>
      <c r="P63"/>
      <c r="Q63"/>
      <c r="R63" s="191"/>
      <c r="S63" s="191"/>
    </row>
    <row r="64" spans="2:19" ht="12.75">
      <c r="B64" s="8"/>
      <c r="C64" s="15" t="s">
        <v>23</v>
      </c>
      <c r="D64" s="10">
        <v>98.8</v>
      </c>
      <c r="E64" s="10">
        <v>105.6</v>
      </c>
      <c r="F64" s="10">
        <v>98.2</v>
      </c>
      <c r="G64" s="10">
        <v>102.9</v>
      </c>
      <c r="H64" s="10">
        <v>97.7</v>
      </c>
      <c r="I64" s="10">
        <v>100.5</v>
      </c>
      <c r="J64" s="10">
        <v>99.8</v>
      </c>
      <c r="K64" s="10">
        <v>102.5</v>
      </c>
      <c r="L64" s="191"/>
      <c r="M64"/>
      <c r="N64"/>
      <c r="O64"/>
      <c r="P64"/>
      <c r="Q64"/>
      <c r="R64" s="191"/>
      <c r="S64" s="191"/>
    </row>
    <row r="65" spans="3:19" s="8" customFormat="1" ht="12.75">
      <c r="C65" s="15" t="s">
        <v>24</v>
      </c>
      <c r="D65" s="10">
        <v>99</v>
      </c>
      <c r="E65" s="10">
        <v>107.5</v>
      </c>
      <c r="F65" s="10">
        <v>98.1</v>
      </c>
      <c r="G65" s="10">
        <v>101.3</v>
      </c>
      <c r="H65" s="10">
        <v>97.9</v>
      </c>
      <c r="I65" s="10">
        <v>100.7</v>
      </c>
      <c r="J65" s="10">
        <v>97.4</v>
      </c>
      <c r="K65" s="10">
        <v>101.9</v>
      </c>
      <c r="L65" s="191"/>
      <c r="M65"/>
      <c r="N65"/>
      <c r="O65"/>
      <c r="P65"/>
      <c r="Q65"/>
      <c r="R65" s="191"/>
      <c r="S65" s="191"/>
    </row>
    <row r="66" spans="3:19" s="8" customFormat="1" ht="12.75">
      <c r="C66" s="15" t="s">
        <v>25</v>
      </c>
      <c r="D66" s="10">
        <v>97.7</v>
      </c>
      <c r="E66" s="10">
        <v>105.5</v>
      </c>
      <c r="F66" s="10">
        <v>96.6</v>
      </c>
      <c r="G66" s="10">
        <v>99.9</v>
      </c>
      <c r="H66" s="10">
        <v>97.3</v>
      </c>
      <c r="I66" s="10">
        <v>98.7</v>
      </c>
      <c r="J66" s="10">
        <v>93.3</v>
      </c>
      <c r="K66" s="10">
        <v>99.9</v>
      </c>
      <c r="L66" s="191"/>
      <c r="M66"/>
      <c r="N66"/>
      <c r="O66"/>
      <c r="P66"/>
      <c r="Q66"/>
      <c r="R66" s="191"/>
      <c r="S66" s="191"/>
    </row>
    <row r="67" spans="2:19" s="8" customFormat="1" ht="12.75">
      <c r="B67" s="113"/>
      <c r="C67" s="18" t="s">
        <v>26</v>
      </c>
      <c r="D67" s="186">
        <v>95.9</v>
      </c>
      <c r="E67" s="186">
        <v>106.8</v>
      </c>
      <c r="F67" s="186">
        <v>93.1</v>
      </c>
      <c r="G67" s="186">
        <v>84.8</v>
      </c>
      <c r="H67" s="186">
        <v>95.8</v>
      </c>
      <c r="I67" s="186">
        <v>96.7</v>
      </c>
      <c r="J67" s="186">
        <v>90.7</v>
      </c>
      <c r="K67" s="186">
        <v>98.2</v>
      </c>
      <c r="L67" s="191"/>
      <c r="M67"/>
      <c r="N67"/>
      <c r="O67"/>
      <c r="P67"/>
      <c r="Q67"/>
      <c r="R67" s="191"/>
      <c r="S67" s="191"/>
    </row>
    <row r="68" spans="2:19" s="8" customFormat="1" ht="12.75">
      <c r="B68" s="185"/>
      <c r="C68" s="148" t="s">
        <v>27</v>
      </c>
      <c r="D68" s="179">
        <v>96.1</v>
      </c>
      <c r="E68" s="196">
        <v>108.1</v>
      </c>
      <c r="F68" s="196">
        <v>94.6</v>
      </c>
      <c r="G68" s="196">
        <v>92.3</v>
      </c>
      <c r="H68" s="196">
        <v>96.7</v>
      </c>
      <c r="I68" s="196">
        <v>95.3</v>
      </c>
      <c r="J68" s="196">
        <v>89.2</v>
      </c>
      <c r="K68" s="196">
        <v>97.9</v>
      </c>
      <c r="L68" s="191"/>
      <c r="M68"/>
      <c r="N68"/>
      <c r="O68"/>
      <c r="P68"/>
      <c r="Q68"/>
      <c r="R68" s="191"/>
      <c r="S68" s="191"/>
    </row>
    <row r="69" spans="3:19" s="8" customFormat="1" ht="12.75">
      <c r="C69" s="15" t="s">
        <v>16</v>
      </c>
      <c r="D69" s="10">
        <v>94.8</v>
      </c>
      <c r="E69" s="10">
        <v>108.6</v>
      </c>
      <c r="F69" s="175">
        <v>93</v>
      </c>
      <c r="G69" s="10">
        <v>87.9</v>
      </c>
      <c r="H69" s="10">
        <v>96.3</v>
      </c>
      <c r="I69" s="10">
        <v>94.1</v>
      </c>
      <c r="J69" s="10">
        <v>86.3</v>
      </c>
      <c r="K69" s="10">
        <v>96.9</v>
      </c>
      <c r="L69" s="191"/>
      <c r="M69"/>
      <c r="N69"/>
      <c r="O69"/>
      <c r="P69"/>
      <c r="Q69"/>
      <c r="R69" s="191"/>
      <c r="S69" s="191"/>
    </row>
    <row r="70" spans="3:19" s="8" customFormat="1" ht="12.75">
      <c r="C70" s="15" t="s">
        <v>17</v>
      </c>
      <c r="D70" s="10">
        <v>93.9</v>
      </c>
      <c r="E70" s="10">
        <v>108.7</v>
      </c>
      <c r="F70" s="10">
        <v>92.1</v>
      </c>
      <c r="G70" s="10">
        <v>84.7</v>
      </c>
      <c r="H70" s="10">
        <v>95.5</v>
      </c>
      <c r="I70" s="10">
        <v>93.2</v>
      </c>
      <c r="J70" s="10">
        <v>84.1</v>
      </c>
      <c r="K70" s="10">
        <v>96.7</v>
      </c>
      <c r="L70" s="191"/>
      <c r="M70"/>
      <c r="N70"/>
      <c r="O70"/>
      <c r="P70"/>
      <c r="Q70"/>
      <c r="R70" s="191"/>
      <c r="S70" s="191"/>
    </row>
    <row r="71" spans="3:19" s="8" customFormat="1" ht="12.75">
      <c r="C71" s="15" t="s">
        <v>18</v>
      </c>
      <c r="D71" s="10">
        <v>92.6</v>
      </c>
      <c r="E71" s="10">
        <v>109.7</v>
      </c>
      <c r="F71" s="10">
        <v>90.7</v>
      </c>
      <c r="G71" s="10">
        <v>80.6</v>
      </c>
      <c r="H71" s="10">
        <v>94.9</v>
      </c>
      <c r="I71" s="10">
        <v>91.2</v>
      </c>
      <c r="J71" s="10">
        <v>82.2</v>
      </c>
      <c r="K71" s="10">
        <v>94.4</v>
      </c>
      <c r="L71" s="191"/>
      <c r="M71"/>
      <c r="N71"/>
      <c r="O71"/>
      <c r="P71"/>
      <c r="Q71"/>
      <c r="R71" s="191"/>
      <c r="S71" s="191"/>
    </row>
    <row r="72" spans="3:19" s="8" customFormat="1" ht="12.75">
      <c r="C72" s="15" t="s">
        <v>19</v>
      </c>
      <c r="D72" s="175">
        <v>93</v>
      </c>
      <c r="E72" s="10">
        <v>109.1</v>
      </c>
      <c r="F72" s="10">
        <v>90.8</v>
      </c>
      <c r="G72" s="10">
        <v>80</v>
      </c>
      <c r="H72" s="10">
        <v>94.5</v>
      </c>
      <c r="I72" s="10">
        <v>92.2</v>
      </c>
      <c r="J72" s="10">
        <v>82.2</v>
      </c>
      <c r="K72" s="10">
        <v>95.1</v>
      </c>
      <c r="L72" s="191"/>
      <c r="M72"/>
      <c r="N72"/>
      <c r="O72"/>
      <c r="P72"/>
      <c r="Q72"/>
      <c r="R72" s="191"/>
      <c r="S72" s="191"/>
    </row>
    <row r="73" spans="3:19" s="8" customFormat="1" ht="12.75">
      <c r="C73" s="15" t="s">
        <v>20</v>
      </c>
      <c r="D73" s="10">
        <v>92</v>
      </c>
      <c r="E73" s="10">
        <v>108.4</v>
      </c>
      <c r="F73" s="10">
        <v>90</v>
      </c>
      <c r="G73" s="10">
        <v>76.4</v>
      </c>
      <c r="H73" s="10">
        <v>94.1</v>
      </c>
      <c r="I73" s="10">
        <v>91.8</v>
      </c>
      <c r="J73" s="10">
        <v>72.6</v>
      </c>
      <c r="K73" s="10">
        <v>97.2</v>
      </c>
      <c r="L73" s="191"/>
      <c r="M73"/>
      <c r="N73"/>
      <c r="O73"/>
      <c r="P73"/>
      <c r="Q73"/>
      <c r="R73" s="191"/>
      <c r="S73" s="191"/>
    </row>
    <row r="74" spans="3:19" s="8" customFormat="1" ht="12.75">
      <c r="C74" s="15" t="s">
        <v>21</v>
      </c>
      <c r="D74" s="10">
        <v>90.5</v>
      </c>
      <c r="E74" s="10">
        <v>106.7</v>
      </c>
      <c r="F74" s="10">
        <v>88.7</v>
      </c>
      <c r="G74" s="10">
        <v>74.8</v>
      </c>
      <c r="H74" s="10">
        <v>92.3</v>
      </c>
      <c r="I74" s="10">
        <v>90.7</v>
      </c>
      <c r="J74" s="10">
        <v>79.6</v>
      </c>
      <c r="K74" s="10">
        <v>93.9</v>
      </c>
      <c r="L74" s="191"/>
      <c r="M74"/>
      <c r="N74"/>
      <c r="O74"/>
      <c r="P74"/>
      <c r="Q74"/>
      <c r="R74" s="191"/>
      <c r="S74" s="191"/>
    </row>
    <row r="75" spans="3:19" s="8" customFormat="1" ht="12.75">
      <c r="C75" s="15" t="s">
        <v>22</v>
      </c>
      <c r="D75" s="10">
        <v>89.6</v>
      </c>
      <c r="E75" s="10">
        <v>107.4</v>
      </c>
      <c r="F75" s="10">
        <v>87.6</v>
      </c>
      <c r="G75" s="10">
        <v>69.2</v>
      </c>
      <c r="H75" s="10">
        <v>92.2</v>
      </c>
      <c r="I75" s="175">
        <v>90</v>
      </c>
      <c r="J75" s="10">
        <v>75.6</v>
      </c>
      <c r="K75" s="10">
        <v>93.6</v>
      </c>
      <c r="L75" s="191"/>
      <c r="M75"/>
      <c r="N75"/>
      <c r="O75"/>
      <c r="P75"/>
      <c r="Q75"/>
      <c r="R75" s="191"/>
      <c r="S75" s="191"/>
    </row>
    <row r="76" spans="3:19" s="8" customFormat="1" ht="12.75">
      <c r="C76" s="15" t="s">
        <v>23</v>
      </c>
      <c r="D76" s="10">
        <v>88.3</v>
      </c>
      <c r="E76" s="10">
        <v>108.1</v>
      </c>
      <c r="F76" s="10">
        <v>86.3</v>
      </c>
      <c r="G76" s="10">
        <v>70.1</v>
      </c>
      <c r="H76" s="10">
        <v>90.9</v>
      </c>
      <c r="I76" s="10">
        <v>88.7</v>
      </c>
      <c r="J76" s="175">
        <v>71</v>
      </c>
      <c r="K76" s="10">
        <v>94.1</v>
      </c>
      <c r="L76" s="191"/>
      <c r="M76"/>
      <c r="N76"/>
      <c r="O76"/>
      <c r="P76"/>
      <c r="Q76"/>
      <c r="R76" s="191"/>
      <c r="S76" s="191"/>
    </row>
    <row r="77" spans="3:19" s="8" customFormat="1" ht="12.75">
      <c r="C77" s="15" t="s">
        <v>24</v>
      </c>
      <c r="D77" s="10">
        <v>87.7</v>
      </c>
      <c r="E77" s="10">
        <v>105.9</v>
      </c>
      <c r="F77" s="10">
        <v>86</v>
      </c>
      <c r="G77" s="10">
        <v>68.8</v>
      </c>
      <c r="H77" s="10">
        <v>90.3</v>
      </c>
      <c r="I77" s="10">
        <v>88.2</v>
      </c>
      <c r="J77" s="175">
        <v>67</v>
      </c>
      <c r="K77" s="10">
        <v>93.5</v>
      </c>
      <c r="L77" s="191"/>
      <c r="M77"/>
      <c r="N77"/>
      <c r="O77"/>
      <c r="P77"/>
      <c r="Q77"/>
      <c r="R77" s="191"/>
      <c r="S77" s="191"/>
    </row>
    <row r="78" spans="2:19" s="8" customFormat="1" ht="13.5" thickBot="1">
      <c r="B78" s="223"/>
      <c r="C78" s="227"/>
      <c r="D78" s="225"/>
      <c r="E78" s="225"/>
      <c r="F78" s="225"/>
      <c r="G78" s="225"/>
      <c r="H78" s="225"/>
      <c r="I78" s="225"/>
      <c r="J78" s="225"/>
      <c r="K78" s="225"/>
      <c r="L78" s="191"/>
      <c r="M78" s="191"/>
      <c r="N78" s="191"/>
      <c r="O78" s="191"/>
      <c r="P78" s="191"/>
      <c r="Q78" s="191"/>
      <c r="R78" s="191"/>
      <c r="S78" s="191"/>
    </row>
    <row r="79" spans="2:11" ht="11.25">
      <c r="B79" s="113"/>
      <c r="C79" s="18" t="s">
        <v>283</v>
      </c>
      <c r="D79" s="131">
        <f>D77/D76-1</f>
        <v>-0.006795016987542368</v>
      </c>
      <c r="E79" s="131">
        <f aca="true" t="shared" si="0" ref="E79:K79">E77/E76-1</f>
        <v>-0.020351526364477235</v>
      </c>
      <c r="F79" s="131">
        <f t="shared" si="0"/>
        <v>-0.0034762456546928444</v>
      </c>
      <c r="G79" s="131">
        <f t="shared" si="0"/>
        <v>-0.01854493580599137</v>
      </c>
      <c r="H79" s="131">
        <f t="shared" si="0"/>
        <v>-0.0066006600660066805</v>
      </c>
      <c r="I79" s="131">
        <f t="shared" si="0"/>
        <v>-0.005636978579481422</v>
      </c>
      <c r="J79" s="131">
        <f t="shared" si="0"/>
        <v>-0.05633802816901412</v>
      </c>
      <c r="K79" s="131">
        <f t="shared" si="0"/>
        <v>-0.006376195536663021</v>
      </c>
    </row>
    <row r="80" spans="2:3" ht="11.25">
      <c r="B80" s="23"/>
      <c r="C80" s="19" t="s">
        <v>181</v>
      </c>
    </row>
    <row r="81" spans="2:3" ht="11.25">
      <c r="B81" s="23"/>
      <c r="C81" s="19" t="s">
        <v>10</v>
      </c>
    </row>
    <row r="82" ht="11.25">
      <c r="B82" s="23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3.421875" style="22" customWidth="1"/>
    <col min="2" max="2" width="5.8515625" style="126" customWidth="1"/>
    <col min="3" max="3" width="15.7109375" style="22" customWidth="1"/>
    <col min="4" max="4" width="11.7109375" style="22" customWidth="1"/>
    <col min="5" max="6" width="13.28125" style="22" customWidth="1"/>
    <col min="7" max="7" width="17.00390625" style="165" bestFit="1" customWidth="1"/>
    <col min="8" max="8" width="15.7109375" style="165" customWidth="1"/>
    <col min="9" max="9" width="17.421875" style="165" customWidth="1"/>
    <col min="10" max="10" width="12.00390625" style="22" customWidth="1"/>
    <col min="11" max="11" width="9.140625" style="116" customWidth="1"/>
    <col min="12" max="15" width="9.140625" style="117" customWidth="1"/>
    <col min="16" max="16384" width="9.140625" style="22" customWidth="1"/>
  </cols>
  <sheetData>
    <row r="1" spans="2:10" ht="12.75">
      <c r="B1" s="69" t="s">
        <v>182</v>
      </c>
      <c r="C1" s="119"/>
      <c r="E1" s="11"/>
      <c r="F1" s="11"/>
      <c r="G1" s="116"/>
      <c r="H1" s="116"/>
      <c r="J1" s="72" t="str">
        <f>'Tab 1'!K1</f>
        <v>Carta de Conjuntura | Dez-2015</v>
      </c>
    </row>
    <row r="2" spans="2:9" ht="12.75">
      <c r="B2" s="109"/>
      <c r="E2" s="118"/>
      <c r="F2" s="118"/>
      <c r="G2" s="166"/>
      <c r="H2" s="166"/>
      <c r="I2" s="166"/>
    </row>
    <row r="3" spans="2:4" ht="11.25">
      <c r="B3" s="21"/>
      <c r="C3" s="119" t="s">
        <v>28</v>
      </c>
      <c r="D3" s="119"/>
    </row>
    <row r="4" spans="2:10" ht="12.75">
      <c r="B4" s="21"/>
      <c r="C4" s="119" t="s">
        <v>12</v>
      </c>
      <c r="D4" s="119"/>
      <c r="J4" s="72"/>
    </row>
    <row r="5" spans="2:9" ht="11.25">
      <c r="B5" s="9"/>
      <c r="C5" s="9" t="s">
        <v>214</v>
      </c>
      <c r="D5" s="26"/>
      <c r="E5" s="5"/>
      <c r="F5" s="5"/>
      <c r="G5" s="50"/>
      <c r="H5" s="50"/>
      <c r="I5" s="50"/>
    </row>
    <row r="6" spans="2:9" ht="11.25">
      <c r="B6" s="9"/>
      <c r="C6" s="26"/>
      <c r="D6" s="26"/>
      <c r="E6" s="5"/>
      <c r="F6" s="5"/>
      <c r="G6" s="50"/>
      <c r="H6" s="50"/>
      <c r="I6" s="50"/>
    </row>
    <row r="7" spans="2:15" s="38" customFormat="1" ht="34.5" customHeight="1" thickBot="1">
      <c r="B7" s="13"/>
      <c r="C7" s="13" t="s">
        <v>1</v>
      </c>
      <c r="D7" s="14" t="s">
        <v>180</v>
      </c>
      <c r="E7" s="14" t="s">
        <v>13</v>
      </c>
      <c r="F7" s="14" t="s">
        <v>122</v>
      </c>
      <c r="G7" s="167" t="s">
        <v>227</v>
      </c>
      <c r="H7" s="167" t="s">
        <v>14</v>
      </c>
      <c r="I7" s="167" t="s">
        <v>15</v>
      </c>
      <c r="J7" s="121" t="s">
        <v>215</v>
      </c>
      <c r="K7" s="116"/>
      <c r="L7" s="117"/>
      <c r="M7" s="117"/>
      <c r="N7" s="117"/>
      <c r="O7" s="117"/>
    </row>
    <row r="8" spans="2:15" s="5" customFormat="1" ht="12" thickTop="1">
      <c r="B8" s="23">
        <v>2010</v>
      </c>
      <c r="C8" s="5" t="s">
        <v>27</v>
      </c>
      <c r="D8" s="123">
        <v>124.16</v>
      </c>
      <c r="E8" s="123">
        <v>2751.1</v>
      </c>
      <c r="F8" s="124">
        <v>126.21675308311161</v>
      </c>
      <c r="G8" s="117">
        <v>237055</v>
      </c>
      <c r="H8" s="117">
        <v>233403</v>
      </c>
      <c r="I8" s="117">
        <v>55572</v>
      </c>
      <c r="J8" s="11">
        <v>51</v>
      </c>
      <c r="K8" s="116"/>
      <c r="L8" s="117"/>
      <c r="M8" s="117"/>
      <c r="N8" s="117"/>
      <c r="O8" s="117"/>
    </row>
    <row r="9" spans="2:15" s="5" customFormat="1" ht="11.25">
      <c r="B9" s="9"/>
      <c r="C9" s="15" t="s">
        <v>16</v>
      </c>
      <c r="D9" s="183">
        <v>119.75</v>
      </c>
      <c r="E9" s="183">
        <v>2445.7</v>
      </c>
      <c r="F9" s="27">
        <v>126.78588898265951</v>
      </c>
      <c r="G9" s="117">
        <v>236041</v>
      </c>
      <c r="H9" s="117">
        <v>236614</v>
      </c>
      <c r="I9" s="117">
        <v>58333</v>
      </c>
      <c r="J9" s="11">
        <v>49</v>
      </c>
      <c r="K9" s="116"/>
      <c r="L9" s="117"/>
      <c r="M9" s="117"/>
      <c r="N9" s="117"/>
      <c r="O9" s="117"/>
    </row>
    <row r="10" spans="2:15" s="5" customFormat="1" ht="11.25">
      <c r="B10" s="23"/>
      <c r="C10" s="5" t="s">
        <v>17</v>
      </c>
      <c r="D10" s="123">
        <v>159</v>
      </c>
      <c r="E10" s="123">
        <v>2828.5</v>
      </c>
      <c r="F10" s="124">
        <v>153.9572414283821</v>
      </c>
      <c r="G10" s="117">
        <v>274982</v>
      </c>
      <c r="H10" s="117">
        <v>318011</v>
      </c>
      <c r="I10" s="117">
        <v>58532</v>
      </c>
      <c r="J10" s="11">
        <v>50</v>
      </c>
      <c r="K10" s="116"/>
      <c r="L10" s="117"/>
      <c r="M10" s="117"/>
      <c r="N10" s="117"/>
      <c r="O10" s="117"/>
    </row>
    <row r="11" spans="3:15" s="5" customFormat="1" ht="11.25">
      <c r="C11" s="5" t="s">
        <v>18</v>
      </c>
      <c r="D11" s="123">
        <v>138.48</v>
      </c>
      <c r="E11" s="123">
        <v>2707.4</v>
      </c>
      <c r="F11" s="124">
        <v>143.60069638988048</v>
      </c>
      <c r="G11" s="117">
        <v>258796</v>
      </c>
      <c r="H11" s="117">
        <v>274873</v>
      </c>
      <c r="I11" s="117">
        <v>55752</v>
      </c>
      <c r="J11" s="11">
        <v>49</v>
      </c>
      <c r="K11" s="116"/>
      <c r="L11" s="117"/>
      <c r="M11" s="117"/>
      <c r="N11" s="117"/>
      <c r="O11" s="117"/>
    </row>
    <row r="12" spans="3:15" s="5" customFormat="1" ht="11.25">
      <c r="C12" s="5" t="s">
        <v>19</v>
      </c>
      <c r="D12" s="123">
        <v>143.07</v>
      </c>
      <c r="E12" s="123">
        <v>2856</v>
      </c>
      <c r="F12" s="124">
        <v>152.6967153990509</v>
      </c>
      <c r="G12" s="117">
        <v>283332</v>
      </c>
      <c r="H12" s="117">
        <v>297374</v>
      </c>
      <c r="I12" s="117">
        <v>55261</v>
      </c>
      <c r="J12" s="11">
        <v>51</v>
      </c>
      <c r="K12" s="116"/>
      <c r="L12" s="117"/>
      <c r="M12" s="117"/>
      <c r="N12" s="117"/>
      <c r="O12" s="117"/>
    </row>
    <row r="13" spans="2:15" s="5" customFormat="1" ht="11.25">
      <c r="B13" s="23"/>
      <c r="C13" s="5" t="s">
        <v>20</v>
      </c>
      <c r="D13" s="123">
        <v>147.3</v>
      </c>
      <c r="E13" s="123">
        <v>2850</v>
      </c>
      <c r="F13" s="124">
        <v>146.27039874810555</v>
      </c>
      <c r="G13" s="117">
        <v>271493</v>
      </c>
      <c r="H13" s="117">
        <v>283997</v>
      </c>
      <c r="I13" s="117">
        <v>54503</v>
      </c>
      <c r="J13" s="11">
        <v>50</v>
      </c>
      <c r="K13" s="116"/>
      <c r="L13" s="117"/>
      <c r="M13" s="117"/>
      <c r="N13" s="117"/>
      <c r="O13" s="117"/>
    </row>
    <row r="14" spans="2:15" s="5" customFormat="1" ht="11.25">
      <c r="B14" s="23"/>
      <c r="C14" s="5" t="s">
        <v>21</v>
      </c>
      <c r="D14" s="123">
        <v>167.09</v>
      </c>
      <c r="E14" s="123">
        <v>2875.6</v>
      </c>
      <c r="F14" s="124">
        <v>151.03498929393854</v>
      </c>
      <c r="G14" s="117">
        <v>270860</v>
      </c>
      <c r="H14" s="117">
        <v>290756</v>
      </c>
      <c r="I14" s="117">
        <v>5501</v>
      </c>
      <c r="J14" s="11">
        <v>50</v>
      </c>
      <c r="K14" s="116"/>
      <c r="L14" s="117"/>
      <c r="M14" s="117"/>
      <c r="N14" s="117"/>
      <c r="O14" s="117"/>
    </row>
    <row r="15" spans="2:15" s="5" customFormat="1" ht="11.25">
      <c r="B15" s="23"/>
      <c r="C15" s="5" t="s">
        <v>22</v>
      </c>
      <c r="D15" s="123">
        <v>163.52</v>
      </c>
      <c r="E15" s="123">
        <v>2855.6</v>
      </c>
      <c r="F15" s="124">
        <v>156.8685910428076</v>
      </c>
      <c r="G15" s="117">
        <v>265678</v>
      </c>
      <c r="H15" s="117">
        <v>308387</v>
      </c>
      <c r="I15" s="117">
        <v>55326</v>
      </c>
      <c r="J15" s="11">
        <v>50</v>
      </c>
      <c r="K15" s="116"/>
      <c r="L15" s="117"/>
      <c r="M15" s="117"/>
      <c r="N15" s="117"/>
      <c r="O15" s="117"/>
    </row>
    <row r="16" spans="2:15" s="5" customFormat="1" ht="11.25">
      <c r="B16" s="23"/>
      <c r="C16" s="5" t="s">
        <v>23</v>
      </c>
      <c r="D16" s="123">
        <v>171.19</v>
      </c>
      <c r="E16" s="123">
        <v>2703.3</v>
      </c>
      <c r="F16" s="124">
        <v>155.39475434198891</v>
      </c>
      <c r="G16" s="117">
        <v>266950</v>
      </c>
      <c r="H16" s="117">
        <v>278441</v>
      </c>
      <c r="I16" s="117">
        <v>56669</v>
      </c>
      <c r="J16" s="11">
        <v>50</v>
      </c>
      <c r="K16" s="116"/>
      <c r="L16" s="117"/>
      <c r="M16" s="117"/>
      <c r="N16" s="117"/>
      <c r="O16" s="117"/>
    </row>
    <row r="17" spans="2:15" s="5" customFormat="1" ht="11.25">
      <c r="B17" s="23"/>
      <c r="C17" s="5" t="s">
        <v>24</v>
      </c>
      <c r="D17" s="123">
        <v>167.4</v>
      </c>
      <c r="E17" s="123">
        <v>2927.7</v>
      </c>
      <c r="F17" s="124">
        <v>156.29339609126524</v>
      </c>
      <c r="G17" s="117">
        <v>277248</v>
      </c>
      <c r="H17" s="117">
        <v>293567</v>
      </c>
      <c r="I17" s="117">
        <v>56253</v>
      </c>
      <c r="J17" s="11">
        <v>49</v>
      </c>
      <c r="K17" s="116"/>
      <c r="L17" s="117"/>
      <c r="M17" s="117"/>
      <c r="N17" s="117"/>
      <c r="O17" s="117"/>
    </row>
    <row r="18" spans="3:15" s="5" customFormat="1" ht="11.25">
      <c r="C18" s="5" t="s">
        <v>25</v>
      </c>
      <c r="D18" s="123">
        <v>167.89</v>
      </c>
      <c r="E18" s="123">
        <v>2599.6</v>
      </c>
      <c r="F18" s="124">
        <v>150.962457834466</v>
      </c>
      <c r="G18" s="117">
        <v>270881</v>
      </c>
      <c r="H18" s="117">
        <v>301940</v>
      </c>
      <c r="I18" s="117">
        <v>57244</v>
      </c>
      <c r="J18" s="11">
        <v>48</v>
      </c>
      <c r="K18" s="116"/>
      <c r="L18" s="117"/>
      <c r="M18" s="117"/>
      <c r="N18" s="117"/>
      <c r="O18" s="117"/>
    </row>
    <row r="19" spans="2:15" s="5" customFormat="1" ht="11.25">
      <c r="B19" s="25"/>
      <c r="C19" s="25" t="s">
        <v>26</v>
      </c>
      <c r="D19" s="127">
        <v>144.57</v>
      </c>
      <c r="E19" s="127">
        <v>2407</v>
      </c>
      <c r="F19" s="128">
        <v>152.2989463031683</v>
      </c>
      <c r="G19" s="169">
        <v>248831</v>
      </c>
      <c r="H19" s="169">
        <v>264780</v>
      </c>
      <c r="I19" s="169">
        <v>57709</v>
      </c>
      <c r="J19" s="133">
        <v>49</v>
      </c>
      <c r="K19" s="116"/>
      <c r="L19" s="117"/>
      <c r="M19" s="117"/>
      <c r="N19" s="117"/>
      <c r="O19" s="117"/>
    </row>
    <row r="20" spans="2:15" s="5" customFormat="1" ht="11.25">
      <c r="B20" s="5">
        <v>2011</v>
      </c>
      <c r="C20" s="5" t="s">
        <v>27</v>
      </c>
      <c r="D20" s="123">
        <v>146.63</v>
      </c>
      <c r="E20" s="123">
        <v>2757.8</v>
      </c>
      <c r="F20" s="124">
        <v>139.7974397157192</v>
      </c>
      <c r="G20" s="117">
        <v>243224</v>
      </c>
      <c r="H20" s="117">
        <v>239301</v>
      </c>
      <c r="I20" s="117">
        <v>58377</v>
      </c>
      <c r="J20" s="11">
        <v>50</v>
      </c>
      <c r="K20" s="116"/>
      <c r="L20" s="117"/>
      <c r="M20" s="117"/>
      <c r="N20" s="117"/>
      <c r="O20" s="117"/>
    </row>
    <row r="21" spans="3:15" s="5" customFormat="1" ht="11.25">
      <c r="C21" s="5" t="s">
        <v>16</v>
      </c>
      <c r="D21" s="123">
        <v>144.97</v>
      </c>
      <c r="E21" s="123">
        <v>2676.5</v>
      </c>
      <c r="F21" s="124">
        <v>142.5412061917912</v>
      </c>
      <c r="G21" s="117">
        <v>241446</v>
      </c>
      <c r="H21" s="117">
        <v>295946</v>
      </c>
      <c r="I21" s="117">
        <v>61050</v>
      </c>
      <c r="J21" s="11">
        <v>50</v>
      </c>
      <c r="K21" s="116"/>
      <c r="L21" s="117"/>
      <c r="M21" s="117"/>
      <c r="N21" s="117"/>
      <c r="O21" s="117"/>
    </row>
    <row r="22" spans="2:15" s="5" customFormat="1" ht="11.25">
      <c r="B22" s="9"/>
      <c r="C22" s="15" t="s">
        <v>17</v>
      </c>
      <c r="D22" s="183">
        <v>156.81</v>
      </c>
      <c r="E22" s="183">
        <v>3046.8</v>
      </c>
      <c r="F22" s="27">
        <v>157.43682582790748</v>
      </c>
      <c r="G22" s="117">
        <v>273256</v>
      </c>
      <c r="H22" s="117">
        <v>296322</v>
      </c>
      <c r="I22" s="117">
        <v>58783</v>
      </c>
      <c r="J22" s="11">
        <v>50</v>
      </c>
      <c r="K22" s="116"/>
      <c r="L22" s="117"/>
      <c r="M22" s="117"/>
      <c r="N22" s="117"/>
      <c r="O22" s="117"/>
    </row>
    <row r="23" spans="2:15" s="5" customFormat="1" ht="11.25">
      <c r="B23" s="23"/>
      <c r="C23" s="5" t="s">
        <v>18</v>
      </c>
      <c r="D23" s="123">
        <v>148.36</v>
      </c>
      <c r="E23" s="123">
        <v>2988.1</v>
      </c>
      <c r="F23" s="124">
        <v>150.80888956787956</v>
      </c>
      <c r="G23" s="117">
        <v>257113.99999999997</v>
      </c>
      <c r="H23" s="117">
        <v>283219</v>
      </c>
      <c r="I23" s="117">
        <v>57986</v>
      </c>
      <c r="J23" s="11">
        <v>50</v>
      </c>
      <c r="K23" s="116"/>
      <c r="L23" s="117"/>
      <c r="M23" s="117"/>
      <c r="N23" s="117"/>
      <c r="O23" s="117"/>
    </row>
    <row r="24" spans="2:15" s="5" customFormat="1" ht="11.25">
      <c r="B24" s="23"/>
      <c r="C24" s="5" t="s">
        <v>19</v>
      </c>
      <c r="D24" s="123">
        <v>165.9</v>
      </c>
      <c r="E24" s="123">
        <v>3268.6</v>
      </c>
      <c r="F24" s="124">
        <v>162.91012550877036</v>
      </c>
      <c r="G24" s="117">
        <v>280560</v>
      </c>
      <c r="H24" s="117">
        <v>305251</v>
      </c>
      <c r="I24" s="117">
        <v>56653</v>
      </c>
      <c r="J24" s="11">
        <v>53</v>
      </c>
      <c r="K24" s="116"/>
      <c r="L24" s="117"/>
      <c r="M24" s="117"/>
      <c r="N24" s="117"/>
      <c r="O24" s="117"/>
    </row>
    <row r="25" spans="2:15" s="5" customFormat="1" ht="11.25">
      <c r="B25" s="23"/>
      <c r="C25" s="5" t="s">
        <v>20</v>
      </c>
      <c r="D25" s="123">
        <v>163.85</v>
      </c>
      <c r="E25" s="123">
        <v>3003.8</v>
      </c>
      <c r="F25" s="124">
        <v>155.88932530784152</v>
      </c>
      <c r="G25" s="117">
        <v>270499</v>
      </c>
      <c r="H25" s="117">
        <v>296050</v>
      </c>
      <c r="I25" s="117">
        <v>55910</v>
      </c>
      <c r="J25" s="11">
        <v>55</v>
      </c>
      <c r="K25" s="116"/>
      <c r="L25" s="117"/>
      <c r="M25" s="117"/>
      <c r="N25" s="117"/>
      <c r="O25" s="117"/>
    </row>
    <row r="26" spans="2:15" s="5" customFormat="1" ht="11.25">
      <c r="B26" s="23"/>
      <c r="C26" s="5" t="s">
        <v>21</v>
      </c>
      <c r="D26" s="123">
        <v>169.49</v>
      </c>
      <c r="E26" s="123">
        <v>3128.8</v>
      </c>
      <c r="F26" s="124">
        <v>161.0237666394119</v>
      </c>
      <c r="G26" s="117">
        <v>274265</v>
      </c>
      <c r="H26" s="117">
        <v>308798</v>
      </c>
      <c r="I26" s="117">
        <v>56516</v>
      </c>
      <c r="J26" s="11">
        <v>56</v>
      </c>
      <c r="K26" s="116"/>
      <c r="L26" s="117"/>
      <c r="M26" s="117"/>
      <c r="N26" s="117"/>
      <c r="O26" s="117"/>
    </row>
    <row r="27" spans="2:15" s="5" customFormat="1" ht="11.25">
      <c r="B27" s="23"/>
      <c r="C27" s="5" t="s">
        <v>22</v>
      </c>
      <c r="D27" s="123">
        <v>188.61</v>
      </c>
      <c r="E27" s="123">
        <v>3026.2</v>
      </c>
      <c r="F27" s="124">
        <v>167.6509056523871</v>
      </c>
      <c r="G27" s="117">
        <v>282215</v>
      </c>
      <c r="H27" s="117">
        <v>326213</v>
      </c>
      <c r="I27" s="117">
        <v>58441</v>
      </c>
      <c r="J27" s="11">
        <v>58</v>
      </c>
      <c r="K27" s="116"/>
      <c r="L27" s="117"/>
      <c r="M27" s="117"/>
      <c r="N27" s="117"/>
      <c r="O27" s="117"/>
    </row>
    <row r="28" spans="2:15" s="5" customFormat="1" ht="11.25">
      <c r="B28" s="23"/>
      <c r="C28" s="5" t="s">
        <v>23</v>
      </c>
      <c r="D28" s="123">
        <v>172.14</v>
      </c>
      <c r="E28" s="123">
        <v>2859.2</v>
      </c>
      <c r="F28" s="124">
        <v>162.96862080473122</v>
      </c>
      <c r="G28" s="117">
        <v>269237</v>
      </c>
      <c r="H28" s="117">
        <v>261130</v>
      </c>
      <c r="I28" s="117">
        <v>58430</v>
      </c>
      <c r="J28" s="11">
        <v>58</v>
      </c>
      <c r="K28" s="116"/>
      <c r="L28" s="117"/>
      <c r="M28" s="117"/>
      <c r="N28" s="117"/>
      <c r="O28" s="117"/>
    </row>
    <row r="29" spans="2:15" s="5" customFormat="1" ht="11.25">
      <c r="B29" s="23"/>
      <c r="C29" s="5" t="s">
        <v>24</v>
      </c>
      <c r="D29" s="123">
        <v>160.84</v>
      </c>
      <c r="E29" s="123">
        <v>2899.6</v>
      </c>
      <c r="F29" s="124">
        <v>162.9738174149748</v>
      </c>
      <c r="G29" s="117">
        <v>282681</v>
      </c>
      <c r="H29" s="117">
        <v>270949</v>
      </c>
      <c r="I29" s="117">
        <v>58416</v>
      </c>
      <c r="J29" s="11">
        <v>57</v>
      </c>
      <c r="K29" s="116"/>
      <c r="L29" s="117"/>
      <c r="M29" s="117"/>
      <c r="N29" s="117"/>
      <c r="O29" s="117"/>
    </row>
    <row r="30" spans="2:15" s="5" customFormat="1" ht="11.25">
      <c r="B30" s="23"/>
      <c r="C30" s="5" t="s">
        <v>25</v>
      </c>
      <c r="D30" s="123">
        <v>166.71</v>
      </c>
      <c r="E30" s="123">
        <v>2754.2</v>
      </c>
      <c r="F30" s="124">
        <v>159.2945031008264</v>
      </c>
      <c r="G30" s="117">
        <v>281943</v>
      </c>
      <c r="H30" s="117">
        <v>273358</v>
      </c>
      <c r="I30" s="117">
        <v>58694</v>
      </c>
      <c r="J30" s="11">
        <v>57</v>
      </c>
      <c r="K30" s="116"/>
      <c r="L30" s="117"/>
      <c r="M30" s="117"/>
      <c r="N30" s="117"/>
      <c r="O30" s="117"/>
    </row>
    <row r="31" spans="2:15" s="5" customFormat="1" ht="11.25">
      <c r="B31" s="129"/>
      <c r="C31" s="25" t="s">
        <v>26</v>
      </c>
      <c r="D31" s="127">
        <v>146.19</v>
      </c>
      <c r="E31" s="127">
        <v>2705.7</v>
      </c>
      <c r="F31" s="127">
        <v>157.53432719926974</v>
      </c>
      <c r="G31" s="170">
        <v>254340</v>
      </c>
      <c r="H31" s="170">
        <v>261245</v>
      </c>
      <c r="I31" s="170">
        <v>59086</v>
      </c>
      <c r="J31" s="127">
        <v>58</v>
      </c>
      <c r="K31" s="116"/>
      <c r="L31" s="117"/>
      <c r="M31" s="117"/>
      <c r="N31" s="117"/>
      <c r="O31" s="117"/>
    </row>
    <row r="32" spans="2:15" s="5" customFormat="1" ht="11.25">
      <c r="B32" s="23">
        <v>2012</v>
      </c>
      <c r="C32" s="5" t="s">
        <v>27</v>
      </c>
      <c r="D32" s="123">
        <v>152.77</v>
      </c>
      <c r="E32" s="123">
        <v>2811.1</v>
      </c>
      <c r="F32" s="123">
        <v>146.51493034789868</v>
      </c>
      <c r="G32" s="171">
        <v>248462</v>
      </c>
      <c r="H32" s="171">
        <v>210604</v>
      </c>
      <c r="I32" s="171">
        <v>59342</v>
      </c>
      <c r="J32" s="123">
        <v>53</v>
      </c>
      <c r="K32" s="116"/>
      <c r="L32" s="117"/>
      <c r="M32" s="117"/>
      <c r="N32" s="117"/>
      <c r="O32" s="117"/>
    </row>
    <row r="33" spans="2:15" s="5" customFormat="1" ht="11.25">
      <c r="B33" s="23"/>
      <c r="C33" s="5" t="s">
        <v>16</v>
      </c>
      <c r="D33" s="123">
        <v>135.86</v>
      </c>
      <c r="E33" s="123">
        <v>2806.2</v>
      </c>
      <c r="F33" s="123">
        <v>144.60071301077204</v>
      </c>
      <c r="G33" s="171">
        <v>243998</v>
      </c>
      <c r="H33" s="171">
        <v>219068</v>
      </c>
      <c r="I33" s="171">
        <v>62546</v>
      </c>
      <c r="J33" s="123">
        <v>53</v>
      </c>
      <c r="K33" s="116"/>
      <c r="L33" s="117"/>
      <c r="M33" s="117"/>
      <c r="N33" s="117"/>
      <c r="O33" s="117"/>
    </row>
    <row r="34" spans="2:15" s="5" customFormat="1" ht="11.25">
      <c r="B34" s="23"/>
      <c r="C34" s="5" t="s">
        <v>17</v>
      </c>
      <c r="D34" s="123">
        <v>156.78</v>
      </c>
      <c r="E34" s="123">
        <v>3112.8</v>
      </c>
      <c r="F34" s="123">
        <v>167.88313184053914</v>
      </c>
      <c r="G34" s="171">
        <v>280224</v>
      </c>
      <c r="H34" s="171">
        <v>313178</v>
      </c>
      <c r="I34" s="171">
        <v>63019</v>
      </c>
      <c r="J34" s="123">
        <v>53</v>
      </c>
      <c r="K34" s="116"/>
      <c r="L34" s="117"/>
      <c r="M34" s="117"/>
      <c r="N34" s="117"/>
      <c r="O34" s="117"/>
    </row>
    <row r="35" spans="2:15" s="5" customFormat="1" ht="11.25">
      <c r="B35" s="23"/>
      <c r="C35" s="5" t="s">
        <v>18</v>
      </c>
      <c r="D35" s="123">
        <v>141.02</v>
      </c>
      <c r="E35" s="123">
        <v>3028.9</v>
      </c>
      <c r="F35" s="124">
        <v>152.9723257399304</v>
      </c>
      <c r="G35" s="117">
        <v>260786.99999999997</v>
      </c>
      <c r="H35" s="117">
        <v>266275</v>
      </c>
      <c r="I35" s="117">
        <v>60574</v>
      </c>
      <c r="J35" s="11">
        <v>53</v>
      </c>
      <c r="K35" s="116"/>
      <c r="L35" s="117"/>
      <c r="M35" s="117"/>
      <c r="N35" s="117"/>
      <c r="O35" s="117"/>
    </row>
    <row r="36" spans="2:15" s="5" customFormat="1" ht="11.25">
      <c r="B36" s="23"/>
      <c r="C36" s="5" t="s">
        <v>19</v>
      </c>
      <c r="D36" s="123">
        <v>161.94</v>
      </c>
      <c r="E36" s="123">
        <v>2887</v>
      </c>
      <c r="F36" s="124">
        <v>164.62089576269273</v>
      </c>
      <c r="G36" s="117">
        <v>287425</v>
      </c>
      <c r="H36" s="117">
        <v>286215</v>
      </c>
      <c r="I36" s="117">
        <v>58891</v>
      </c>
      <c r="J36" s="11">
        <v>56</v>
      </c>
      <c r="K36" s="116"/>
      <c r="L36" s="117"/>
      <c r="M36" s="117"/>
      <c r="N36" s="117"/>
      <c r="O36" s="117"/>
    </row>
    <row r="37" spans="2:15" s="5" customFormat="1" ht="11.25">
      <c r="B37" s="23"/>
      <c r="C37" s="5" t="s">
        <v>20</v>
      </c>
      <c r="D37" s="123">
        <v>151.69</v>
      </c>
      <c r="E37" s="123">
        <v>2756.2</v>
      </c>
      <c r="F37" s="124">
        <v>156.19533341512044</v>
      </c>
      <c r="G37" s="117">
        <v>274886</v>
      </c>
      <c r="H37" s="117">
        <v>277722</v>
      </c>
      <c r="I37" s="117">
        <v>58164</v>
      </c>
      <c r="J37" s="11">
        <v>56</v>
      </c>
      <c r="K37" s="116"/>
      <c r="L37" s="117"/>
      <c r="M37" s="117"/>
      <c r="N37" s="117"/>
      <c r="O37" s="117"/>
    </row>
    <row r="38" spans="2:15" s="5" customFormat="1" ht="11.25">
      <c r="B38" s="23"/>
      <c r="C38" s="5" t="s">
        <v>21</v>
      </c>
      <c r="D38" s="123">
        <v>167.32</v>
      </c>
      <c r="E38" s="123">
        <v>3001.2</v>
      </c>
      <c r="F38" s="124">
        <v>162.4677954832706</v>
      </c>
      <c r="G38" s="117">
        <v>274445</v>
      </c>
      <c r="H38" s="117">
        <v>301142</v>
      </c>
      <c r="I38" s="117">
        <v>58295</v>
      </c>
      <c r="J38" s="11">
        <v>56</v>
      </c>
      <c r="K38" s="116"/>
      <c r="L38" s="117"/>
      <c r="M38" s="117"/>
      <c r="N38" s="117"/>
      <c r="O38" s="117"/>
    </row>
    <row r="39" spans="2:15" s="5" customFormat="1" ht="11.25">
      <c r="B39" s="23"/>
      <c r="C39" s="5" t="s">
        <v>22</v>
      </c>
      <c r="D39" s="123">
        <v>186.98</v>
      </c>
      <c r="E39" s="123">
        <v>2871</v>
      </c>
      <c r="F39" s="124">
        <v>176.35855821045212</v>
      </c>
      <c r="G39" s="117">
        <v>301264</v>
      </c>
      <c r="H39" s="117">
        <v>333192</v>
      </c>
      <c r="I39" s="117">
        <v>59771</v>
      </c>
      <c r="J39" s="11">
        <v>54</v>
      </c>
      <c r="K39" s="116"/>
      <c r="L39" s="117"/>
      <c r="M39" s="117"/>
      <c r="N39" s="117"/>
      <c r="O39" s="117"/>
    </row>
    <row r="40" spans="2:15" s="5" customFormat="1" ht="11.25">
      <c r="B40" s="23"/>
      <c r="C40" s="5" t="s">
        <v>23</v>
      </c>
      <c r="D40" s="123">
        <v>156.57</v>
      </c>
      <c r="E40" s="123">
        <v>2863.8</v>
      </c>
      <c r="F40" s="124">
        <v>163.9549682516601</v>
      </c>
      <c r="G40" s="117">
        <v>282159</v>
      </c>
      <c r="H40" s="117">
        <v>288049</v>
      </c>
      <c r="I40" s="117">
        <v>60289</v>
      </c>
      <c r="J40" s="11">
        <v>54</v>
      </c>
      <c r="K40" s="116"/>
      <c r="L40" s="117"/>
      <c r="M40" s="117"/>
      <c r="N40" s="117"/>
      <c r="O40" s="117"/>
    </row>
    <row r="41" spans="2:15" s="5" customFormat="1" ht="11.25">
      <c r="B41" s="23"/>
      <c r="C41" s="5" t="s">
        <v>24</v>
      </c>
      <c r="D41" s="123">
        <v>184.45</v>
      </c>
      <c r="E41" s="123">
        <v>3154.1</v>
      </c>
      <c r="F41" s="124">
        <v>174.39755788575195</v>
      </c>
      <c r="G41" s="117">
        <v>305659</v>
      </c>
      <c r="H41" s="117">
        <v>324483</v>
      </c>
      <c r="I41" s="117">
        <v>62224</v>
      </c>
      <c r="J41" s="11">
        <v>50</v>
      </c>
      <c r="K41" s="116"/>
      <c r="L41" s="117"/>
      <c r="M41" s="117"/>
      <c r="N41" s="117"/>
      <c r="O41" s="117"/>
    </row>
    <row r="42" spans="2:10" ht="11.25">
      <c r="B42" s="23"/>
      <c r="C42" s="5" t="s">
        <v>25</v>
      </c>
      <c r="D42" s="123">
        <v>165.19</v>
      </c>
      <c r="E42" s="123">
        <v>2843.8</v>
      </c>
      <c r="F42" s="124">
        <v>164.51228411729122</v>
      </c>
      <c r="G42" s="117">
        <v>291384</v>
      </c>
      <c r="H42" s="117">
        <v>314720</v>
      </c>
      <c r="I42" s="117">
        <v>61035</v>
      </c>
      <c r="J42" s="11">
        <v>51</v>
      </c>
    </row>
    <row r="43" spans="2:10" ht="11.25">
      <c r="B43" s="129"/>
      <c r="C43" s="25" t="s">
        <v>26</v>
      </c>
      <c r="D43" s="127">
        <v>144.02</v>
      </c>
      <c r="E43" s="127">
        <v>2604.4</v>
      </c>
      <c r="F43" s="128">
        <v>153.32728792606468</v>
      </c>
      <c r="G43" s="169">
        <v>253041</v>
      </c>
      <c r="H43" s="169">
        <v>268315</v>
      </c>
      <c r="I43" s="169">
        <v>62549</v>
      </c>
      <c r="J43" s="133">
        <v>51</v>
      </c>
    </row>
    <row r="44" spans="2:10" ht="11.25">
      <c r="B44" s="23">
        <v>2013</v>
      </c>
      <c r="C44" s="5" t="s">
        <v>27</v>
      </c>
      <c r="D44" s="123">
        <v>165.12</v>
      </c>
      <c r="E44" s="123">
        <v>2821.6</v>
      </c>
      <c r="F44" s="124">
        <v>156.78228981801468</v>
      </c>
      <c r="G44" s="117">
        <v>273204</v>
      </c>
      <c r="H44" s="117">
        <v>292247</v>
      </c>
      <c r="I44" s="117">
        <v>61570</v>
      </c>
      <c r="J44" s="11">
        <v>49</v>
      </c>
    </row>
    <row r="45" spans="2:10" ht="11.25">
      <c r="B45" s="23"/>
      <c r="C45" s="5" t="s">
        <v>16</v>
      </c>
      <c r="D45" s="123">
        <v>139.93</v>
      </c>
      <c r="E45" s="123">
        <v>2629.4</v>
      </c>
      <c r="F45" s="124">
        <v>144.41890657311868</v>
      </c>
      <c r="G45" s="117">
        <v>250075</v>
      </c>
      <c r="H45" s="117">
        <v>240602</v>
      </c>
      <c r="I45" s="117">
        <v>64381</v>
      </c>
      <c r="J45" s="11">
        <v>50</v>
      </c>
    </row>
    <row r="46" spans="2:19" ht="11.25">
      <c r="B46" s="23"/>
      <c r="C46" s="5" t="s">
        <v>17</v>
      </c>
      <c r="D46" s="123">
        <v>161.28</v>
      </c>
      <c r="E46" s="123">
        <v>2848.1</v>
      </c>
      <c r="F46" s="124">
        <v>163.9063912622723</v>
      </c>
      <c r="G46" s="117">
        <v>278478</v>
      </c>
      <c r="H46" s="117">
        <v>328932</v>
      </c>
      <c r="I46" s="117">
        <v>63470</v>
      </c>
      <c r="J46" s="11">
        <v>52</v>
      </c>
      <c r="P46" s="117"/>
      <c r="Q46" s="117"/>
      <c r="R46" s="117"/>
      <c r="S46" s="117"/>
    </row>
    <row r="47" spans="2:19" ht="11.25">
      <c r="B47" s="23"/>
      <c r="C47" s="5" t="s">
        <v>18</v>
      </c>
      <c r="D47" s="123">
        <v>179.26</v>
      </c>
      <c r="E47" s="123">
        <v>2918.1</v>
      </c>
      <c r="F47" s="124">
        <v>169.77565758365776</v>
      </c>
      <c r="G47" s="117">
        <v>291200</v>
      </c>
      <c r="H47" s="117">
        <v>352531</v>
      </c>
      <c r="I47" s="117">
        <v>62450</v>
      </c>
      <c r="J47" s="11">
        <v>53</v>
      </c>
      <c r="P47" s="117"/>
      <c r="Q47" s="117"/>
      <c r="R47" s="117"/>
      <c r="S47" s="117"/>
    </row>
    <row r="48" spans="2:19" ht="11.25">
      <c r="B48" s="23"/>
      <c r="C48" s="5" t="s">
        <v>19</v>
      </c>
      <c r="D48" s="123">
        <v>170.24</v>
      </c>
      <c r="E48" s="123">
        <v>3006.8</v>
      </c>
      <c r="F48" s="124">
        <v>169.9245293620373</v>
      </c>
      <c r="G48" s="117">
        <v>293301</v>
      </c>
      <c r="H48" s="117">
        <v>344555</v>
      </c>
      <c r="I48" s="117">
        <v>60815</v>
      </c>
      <c r="J48" s="11">
        <v>53</v>
      </c>
      <c r="P48" s="117"/>
      <c r="Q48" s="117"/>
      <c r="R48" s="117"/>
      <c r="S48" s="117"/>
    </row>
    <row r="49" spans="2:19" ht="11.25">
      <c r="B49" s="23"/>
      <c r="C49" s="5" t="s">
        <v>20</v>
      </c>
      <c r="D49" s="123">
        <v>167.53</v>
      </c>
      <c r="E49" s="123">
        <v>2826</v>
      </c>
      <c r="F49" s="124">
        <v>163.38115822470908</v>
      </c>
      <c r="G49" s="117">
        <v>270671</v>
      </c>
      <c r="H49" s="117">
        <v>323853</v>
      </c>
      <c r="I49" s="117">
        <v>60164</v>
      </c>
      <c r="J49" s="11">
        <v>55</v>
      </c>
      <c r="P49" s="117"/>
      <c r="Q49" s="117"/>
      <c r="R49" s="117"/>
      <c r="S49" s="117"/>
    </row>
    <row r="50" spans="2:19" ht="11.25">
      <c r="B50" s="23"/>
      <c r="C50" s="5" t="s">
        <v>21</v>
      </c>
      <c r="D50" s="123">
        <v>189.81</v>
      </c>
      <c r="E50" s="123">
        <v>2913.5</v>
      </c>
      <c r="F50" s="124">
        <v>171.77022396089816</v>
      </c>
      <c r="G50" s="117">
        <v>282354</v>
      </c>
      <c r="H50" s="117">
        <v>316739</v>
      </c>
      <c r="I50" s="117">
        <v>61002</v>
      </c>
      <c r="J50" s="11">
        <v>55</v>
      </c>
      <c r="P50" s="117"/>
      <c r="Q50" s="117"/>
      <c r="R50" s="117"/>
      <c r="S50" s="117"/>
    </row>
    <row r="51" spans="2:19" ht="11.25">
      <c r="B51" s="23"/>
      <c r="C51" s="5" t="s">
        <v>22</v>
      </c>
      <c r="D51" s="123">
        <v>193.72</v>
      </c>
      <c r="E51" s="123">
        <v>2988</v>
      </c>
      <c r="F51" s="124">
        <v>176.94813739437967</v>
      </c>
      <c r="G51" s="117">
        <v>291435</v>
      </c>
      <c r="H51" s="117">
        <v>343562</v>
      </c>
      <c r="I51" s="117">
        <v>62728</v>
      </c>
      <c r="J51" s="11">
        <v>57</v>
      </c>
      <c r="P51" s="117"/>
      <c r="Q51" s="117"/>
      <c r="R51" s="117"/>
      <c r="S51" s="117"/>
    </row>
    <row r="52" spans="2:19" ht="11.25">
      <c r="B52" s="23"/>
      <c r="C52" s="5" t="s">
        <v>23</v>
      </c>
      <c r="D52" s="123">
        <v>177.6</v>
      </c>
      <c r="E52" s="123">
        <v>2974.8</v>
      </c>
      <c r="F52" s="124">
        <v>171.2090478455752</v>
      </c>
      <c r="G52" s="117">
        <v>287424</v>
      </c>
      <c r="H52" s="117">
        <v>322776</v>
      </c>
      <c r="I52" s="117">
        <v>63422</v>
      </c>
      <c r="J52" s="11">
        <v>58</v>
      </c>
      <c r="P52" s="117"/>
      <c r="Q52" s="117"/>
      <c r="R52" s="117"/>
      <c r="S52" s="117"/>
    </row>
    <row r="53" spans="2:19" ht="11.25">
      <c r="B53" s="23"/>
      <c r="C53" s="5" t="s">
        <v>24</v>
      </c>
      <c r="D53" s="123">
        <v>203.13</v>
      </c>
      <c r="E53" s="123">
        <v>2977.7</v>
      </c>
      <c r="F53" s="124">
        <v>179.70733881962903</v>
      </c>
      <c r="G53" s="117">
        <v>319768</v>
      </c>
      <c r="H53" s="117">
        <v>322677</v>
      </c>
      <c r="I53" s="117">
        <v>64453</v>
      </c>
      <c r="J53" s="11">
        <v>55</v>
      </c>
      <c r="P53" s="117"/>
      <c r="Q53" s="117"/>
      <c r="R53" s="117"/>
      <c r="S53" s="117"/>
    </row>
    <row r="54" spans="2:19" ht="11.25">
      <c r="B54" s="23"/>
      <c r="C54" s="5" t="s">
        <v>25</v>
      </c>
      <c r="D54" s="123">
        <v>174.97</v>
      </c>
      <c r="E54" s="123">
        <v>2707.2</v>
      </c>
      <c r="F54" s="124">
        <v>164.55714889677094</v>
      </c>
      <c r="G54" s="117">
        <v>300823</v>
      </c>
      <c r="H54" s="117">
        <v>293155</v>
      </c>
      <c r="I54" s="117">
        <v>64999</v>
      </c>
      <c r="J54" s="11">
        <v>56</v>
      </c>
      <c r="P54" s="117"/>
      <c r="Q54" s="117"/>
      <c r="R54" s="117"/>
      <c r="S54" s="117"/>
    </row>
    <row r="55" spans="2:19" ht="11.25">
      <c r="B55" s="129"/>
      <c r="C55" s="18" t="s">
        <v>26</v>
      </c>
      <c r="D55" s="127">
        <v>150.96</v>
      </c>
      <c r="E55" s="127">
        <v>2655</v>
      </c>
      <c r="F55" s="127">
        <v>154.9517728995954</v>
      </c>
      <c r="G55" s="117">
        <v>260425</v>
      </c>
      <c r="H55" s="117">
        <v>231107</v>
      </c>
      <c r="I55" s="170">
        <v>64279</v>
      </c>
      <c r="J55" s="216">
        <v>55</v>
      </c>
      <c r="P55" s="117"/>
      <c r="Q55" s="117"/>
      <c r="R55" s="117"/>
      <c r="S55" s="117"/>
    </row>
    <row r="56" spans="2:10" ht="11.25">
      <c r="B56" s="180">
        <v>2014</v>
      </c>
      <c r="C56" s="148" t="s">
        <v>27</v>
      </c>
      <c r="D56" s="181">
        <v>185.66</v>
      </c>
      <c r="E56" s="181">
        <v>2738.1</v>
      </c>
      <c r="F56" s="181">
        <v>156.10238878991592</v>
      </c>
      <c r="G56" s="217">
        <v>277751</v>
      </c>
      <c r="H56" s="217">
        <v>237288</v>
      </c>
      <c r="I56" s="220">
        <v>67944</v>
      </c>
      <c r="J56" s="217">
        <v>53</v>
      </c>
    </row>
    <row r="57" spans="2:10" ht="11.25">
      <c r="B57" s="23"/>
      <c r="C57" s="15" t="s">
        <v>16</v>
      </c>
      <c r="D57" s="157">
        <v>158.26</v>
      </c>
      <c r="E57" s="157">
        <v>2621.8</v>
      </c>
      <c r="F57" s="157">
        <v>158.47086621894388</v>
      </c>
      <c r="G57" s="218">
        <v>264833</v>
      </c>
      <c r="H57" s="218">
        <v>281627</v>
      </c>
      <c r="I57" s="221">
        <v>69870</v>
      </c>
      <c r="J57" s="218">
        <v>56</v>
      </c>
    </row>
    <row r="58" spans="1:10" ht="11.25">
      <c r="A58" s="5"/>
      <c r="B58" s="23"/>
      <c r="C58" s="15" t="s">
        <v>17</v>
      </c>
      <c r="D58" s="157">
        <v>161.65</v>
      </c>
      <c r="E58" s="157">
        <v>2976.4</v>
      </c>
      <c r="F58" s="157">
        <v>161.32167795903396</v>
      </c>
      <c r="G58" s="218">
        <v>283907</v>
      </c>
      <c r="H58" s="218">
        <v>272754</v>
      </c>
      <c r="I58" s="221">
        <v>66355</v>
      </c>
      <c r="J58" s="218">
        <v>58</v>
      </c>
    </row>
    <row r="59" spans="1:10" ht="11.25">
      <c r="A59" s="5"/>
      <c r="B59" s="23"/>
      <c r="C59" s="15" t="s">
        <v>18</v>
      </c>
      <c r="D59" s="157">
        <v>171.7</v>
      </c>
      <c r="E59" s="157">
        <v>2789.1</v>
      </c>
      <c r="F59" s="157">
        <v>159.91518831139655</v>
      </c>
      <c r="G59" s="218">
        <v>275990</v>
      </c>
      <c r="H59" s="218">
        <v>277091</v>
      </c>
      <c r="I59" s="221">
        <v>64765</v>
      </c>
      <c r="J59" s="218">
        <v>56</v>
      </c>
    </row>
    <row r="60" spans="1:10" ht="11.25">
      <c r="A60" s="5"/>
      <c r="B60" s="23"/>
      <c r="C60" s="15" t="s">
        <v>19</v>
      </c>
      <c r="D60" s="157">
        <v>181.14</v>
      </c>
      <c r="E60" s="157">
        <v>2873.4</v>
      </c>
      <c r="F60" s="157">
        <v>165.5244948650386</v>
      </c>
      <c r="G60" s="218">
        <v>289007</v>
      </c>
      <c r="H60" s="218">
        <v>281355</v>
      </c>
      <c r="I60" s="221">
        <v>62824</v>
      </c>
      <c r="J60" s="218">
        <v>58</v>
      </c>
    </row>
    <row r="61" spans="1:10" ht="11.25">
      <c r="A61" s="5"/>
      <c r="B61" s="23"/>
      <c r="C61" s="15" t="s">
        <v>20</v>
      </c>
      <c r="D61" s="157">
        <v>154.56</v>
      </c>
      <c r="E61" s="157">
        <v>2718.5</v>
      </c>
      <c r="F61" s="157">
        <v>150.65201179135042</v>
      </c>
      <c r="G61" s="218">
        <v>261572</v>
      </c>
      <c r="H61" s="218">
        <v>215934</v>
      </c>
      <c r="I61" s="221">
        <v>61170</v>
      </c>
      <c r="J61" s="218">
        <v>61</v>
      </c>
    </row>
    <row r="62" spans="1:10" ht="11.25">
      <c r="A62" s="5"/>
      <c r="B62" s="23"/>
      <c r="C62" s="15" t="s">
        <v>21</v>
      </c>
      <c r="D62" s="157">
        <v>189.99</v>
      </c>
      <c r="E62" s="157">
        <v>2969.4</v>
      </c>
      <c r="F62" s="157">
        <v>165.5754708102122</v>
      </c>
      <c r="G62" s="218">
        <v>293269</v>
      </c>
      <c r="H62" s="218">
        <v>252718</v>
      </c>
      <c r="I62" s="221">
        <v>61114</v>
      </c>
      <c r="J62" s="218">
        <v>62</v>
      </c>
    </row>
    <row r="63" spans="1:10" ht="11.25">
      <c r="A63" s="5"/>
      <c r="B63" s="23"/>
      <c r="C63" s="15" t="s">
        <v>22</v>
      </c>
      <c r="D63" s="157">
        <v>182.51</v>
      </c>
      <c r="E63" s="157">
        <v>2946.2</v>
      </c>
      <c r="F63" s="157">
        <v>165.43118382333992</v>
      </c>
      <c r="G63" s="218">
        <v>294636</v>
      </c>
      <c r="H63" s="218">
        <v>264626</v>
      </c>
      <c r="I63" s="221">
        <v>63168</v>
      </c>
      <c r="J63" s="218">
        <v>63</v>
      </c>
    </row>
    <row r="64" spans="1:10" ht="11.25">
      <c r="A64" s="5"/>
      <c r="B64" s="23"/>
      <c r="C64" s="15" t="s">
        <v>23</v>
      </c>
      <c r="D64" s="157">
        <v>183.18</v>
      </c>
      <c r="E64" s="157">
        <v>2874.9</v>
      </c>
      <c r="F64" s="157">
        <v>165.34630217444072</v>
      </c>
      <c r="G64" s="218">
        <v>294615</v>
      </c>
      <c r="H64" s="218">
        <v>300806</v>
      </c>
      <c r="I64" s="221">
        <v>65328</v>
      </c>
      <c r="J64" s="218">
        <v>63</v>
      </c>
    </row>
    <row r="65" spans="1:10" ht="11.25">
      <c r="A65" s="5"/>
      <c r="B65" s="23"/>
      <c r="C65" s="15" t="s">
        <v>24</v>
      </c>
      <c r="D65" s="157">
        <v>185.62</v>
      </c>
      <c r="E65" s="157">
        <v>3052.4</v>
      </c>
      <c r="F65" s="157">
        <v>174.27170081957763</v>
      </c>
      <c r="G65" s="218">
        <v>314102</v>
      </c>
      <c r="H65" s="218">
        <v>293328</v>
      </c>
      <c r="I65" s="221">
        <v>67147</v>
      </c>
      <c r="J65" s="218">
        <v>63</v>
      </c>
    </row>
    <row r="66" spans="1:10" ht="11.25">
      <c r="A66" s="5"/>
      <c r="B66" s="23"/>
      <c r="C66" s="15" t="s">
        <v>25</v>
      </c>
      <c r="D66" s="157">
        <v>162.3</v>
      </c>
      <c r="E66" s="157">
        <v>2676.5</v>
      </c>
      <c r="F66" s="157">
        <v>159.6880374206329</v>
      </c>
      <c r="G66" s="218">
        <v>293922</v>
      </c>
      <c r="H66" s="218">
        <v>264830</v>
      </c>
      <c r="I66" s="221">
        <v>66472</v>
      </c>
      <c r="J66" s="218">
        <v>61</v>
      </c>
    </row>
    <row r="67" spans="1:10" ht="11.25">
      <c r="A67" s="5"/>
      <c r="B67" s="129"/>
      <c r="C67" s="18" t="s">
        <v>26</v>
      </c>
      <c r="D67" s="158">
        <v>143.75</v>
      </c>
      <c r="E67" s="158">
        <v>2627.9</v>
      </c>
      <c r="F67" s="158">
        <v>153.08531086214674</v>
      </c>
      <c r="G67" s="219">
        <v>262744</v>
      </c>
      <c r="H67" s="219">
        <v>204029</v>
      </c>
      <c r="I67" s="222">
        <v>65632</v>
      </c>
      <c r="J67" s="219">
        <v>59</v>
      </c>
    </row>
    <row r="68" spans="1:10" ht="11.25">
      <c r="A68" s="5"/>
      <c r="B68" s="23">
        <v>2015</v>
      </c>
      <c r="C68" s="15" t="s">
        <v>27</v>
      </c>
      <c r="D68" s="157">
        <v>164.91</v>
      </c>
      <c r="E68" s="157">
        <v>2965.1</v>
      </c>
      <c r="F68" s="157">
        <v>147.92116207517668</v>
      </c>
      <c r="G68" s="218">
        <v>277105</v>
      </c>
      <c r="H68" s="218">
        <v>205305</v>
      </c>
      <c r="I68" s="221">
        <v>69606</v>
      </c>
      <c r="J68" s="218">
        <v>58</v>
      </c>
    </row>
    <row r="69" spans="1:10" ht="11.25">
      <c r="A69" s="5"/>
      <c r="B69" s="23"/>
      <c r="C69" s="15" t="s">
        <v>16</v>
      </c>
      <c r="D69" s="157">
        <v>142.49</v>
      </c>
      <c r="E69" s="157">
        <v>2666.9</v>
      </c>
      <c r="F69" s="157">
        <v>133.90447070260993</v>
      </c>
      <c r="G69" s="218">
        <v>254383</v>
      </c>
      <c r="H69" s="218">
        <v>206400</v>
      </c>
      <c r="I69" s="221">
        <v>68064</v>
      </c>
      <c r="J69" s="218">
        <v>59</v>
      </c>
    </row>
    <row r="70" spans="1:10" ht="11.25">
      <c r="A70" s="5"/>
      <c r="B70" s="23"/>
      <c r="C70" s="15" t="s">
        <v>17</v>
      </c>
      <c r="D70" s="157">
        <v>167.73</v>
      </c>
      <c r="E70" s="157">
        <v>2768.4</v>
      </c>
      <c r="F70" s="157">
        <v>164.12885485531555</v>
      </c>
      <c r="G70" s="218">
        <v>287587</v>
      </c>
      <c r="H70" s="218">
        <v>255866</v>
      </c>
      <c r="I70" s="221">
        <v>66647</v>
      </c>
      <c r="J70" s="218">
        <v>61</v>
      </c>
    </row>
    <row r="71" spans="1:10" ht="11.25">
      <c r="A71" s="5"/>
      <c r="B71" s="23"/>
      <c r="C71" s="15" t="s">
        <v>18</v>
      </c>
      <c r="D71" s="157">
        <v>145.75</v>
      </c>
      <c r="E71" s="157">
        <v>2895.9</v>
      </c>
      <c r="F71" s="157">
        <v>150.20949668966864</v>
      </c>
      <c r="G71" s="218">
        <v>269828</v>
      </c>
      <c r="H71" s="218">
        <v>220272</v>
      </c>
      <c r="I71" s="221">
        <v>63861</v>
      </c>
      <c r="J71" s="218">
        <v>63</v>
      </c>
    </row>
    <row r="72" spans="1:10" ht="11.25">
      <c r="A72" s="5"/>
      <c r="B72" s="23"/>
      <c r="C72" s="15" t="s">
        <v>19</v>
      </c>
      <c r="D72" s="157">
        <v>142.62</v>
      </c>
      <c r="E72" s="157">
        <v>2983.1</v>
      </c>
      <c r="F72" s="157">
        <v>153.2374621546282</v>
      </c>
      <c r="G72" s="218">
        <v>272532</v>
      </c>
      <c r="H72" s="218">
        <v>213853</v>
      </c>
      <c r="I72" s="221">
        <v>60909</v>
      </c>
      <c r="J72" s="218">
        <v>66</v>
      </c>
    </row>
    <row r="73" spans="1:10" ht="11.25">
      <c r="A73" s="5"/>
      <c r="B73" s="23"/>
      <c r="C73" s="15" t="s">
        <v>20</v>
      </c>
      <c r="D73" s="157">
        <v>149.08</v>
      </c>
      <c r="E73" s="157">
        <v>2776.5</v>
      </c>
      <c r="F73" s="157">
        <v>148.3860668112924</v>
      </c>
      <c r="G73" s="218">
        <v>266693</v>
      </c>
      <c r="H73" s="218">
        <v>188195</v>
      </c>
      <c r="I73" s="221">
        <v>59871</v>
      </c>
      <c r="J73" s="218">
        <v>68</v>
      </c>
    </row>
    <row r="74" spans="1:10" ht="11.25">
      <c r="A74" s="5"/>
      <c r="B74" s="23"/>
      <c r="C74" s="15" t="s">
        <v>21</v>
      </c>
      <c r="D74" s="157">
        <v>167.67</v>
      </c>
      <c r="E74" s="157">
        <v>2876.6</v>
      </c>
      <c r="F74" s="157">
        <v>156.72252964365364</v>
      </c>
      <c r="G74" s="218">
        <v>293269</v>
      </c>
      <c r="H74" s="218">
        <v>224140</v>
      </c>
      <c r="I74" s="221">
        <v>60083</v>
      </c>
      <c r="J74" s="218">
        <v>69</v>
      </c>
    </row>
    <row r="75" spans="1:10" ht="11.25">
      <c r="A75" s="5"/>
      <c r="B75" s="23"/>
      <c r="C75" s="15" t="s">
        <v>22</v>
      </c>
      <c r="D75" s="157">
        <v>138.94</v>
      </c>
      <c r="E75" s="157">
        <v>2798.7</v>
      </c>
      <c r="F75" s="157">
        <v>157.29810390559228</v>
      </c>
      <c r="G75" s="218">
        <v>275956.0776</v>
      </c>
      <c r="H75" s="218">
        <v>217769</v>
      </c>
      <c r="I75" s="221">
        <v>61041</v>
      </c>
      <c r="J75" s="218">
        <v>70</v>
      </c>
    </row>
    <row r="76" spans="1:10" ht="11.25">
      <c r="A76" s="5"/>
      <c r="B76" s="23"/>
      <c r="C76" s="15" t="s">
        <v>23</v>
      </c>
      <c r="D76" s="157">
        <v>140.54</v>
      </c>
      <c r="E76" s="157">
        <v>2500.8</v>
      </c>
      <c r="F76" s="157">
        <v>154.5066731456045</v>
      </c>
      <c r="G76" s="218">
        <v>281445.7095</v>
      </c>
      <c r="H76" s="218">
        <v>174611</v>
      </c>
      <c r="I76" s="221">
        <v>63279</v>
      </c>
      <c r="J76" s="218">
        <v>71</v>
      </c>
    </row>
    <row r="77" spans="1:10" ht="11.25">
      <c r="A77" s="5"/>
      <c r="B77" s="23"/>
      <c r="C77" s="15" t="s">
        <v>24</v>
      </c>
      <c r="D77" s="157">
        <v>142.39</v>
      </c>
      <c r="E77" s="157">
        <v>2982.5</v>
      </c>
      <c r="F77" s="157">
        <v>160.34531811472283</v>
      </c>
      <c r="G77" s="218">
        <v>300218.6916</v>
      </c>
      <c r="H77" s="218">
        <v>205068</v>
      </c>
      <c r="I77" s="221">
        <v>64940</v>
      </c>
      <c r="J77" s="218">
        <v>73</v>
      </c>
    </row>
    <row r="78" spans="1:10" ht="11.25">
      <c r="A78" s="5"/>
      <c r="B78" s="23"/>
      <c r="C78" s="15" t="s">
        <v>25</v>
      </c>
      <c r="D78" s="157"/>
      <c r="E78" s="157"/>
      <c r="F78" s="157">
        <v>147.5762861009303</v>
      </c>
      <c r="G78" s="218"/>
      <c r="H78" s="218">
        <v>176012</v>
      </c>
      <c r="I78" s="221"/>
      <c r="J78" s="218"/>
    </row>
    <row r="79" spans="1:10" ht="12" thickBot="1">
      <c r="A79" s="5"/>
      <c r="B79" s="228"/>
      <c r="C79" s="227"/>
      <c r="D79" s="229"/>
      <c r="E79" s="229"/>
      <c r="F79" s="229"/>
      <c r="G79" s="243"/>
      <c r="H79" s="243"/>
      <c r="I79" s="244"/>
      <c r="J79" s="243"/>
    </row>
    <row r="80" spans="2:10" ht="11.25">
      <c r="B80" s="23"/>
      <c r="C80" s="15" t="s">
        <v>184</v>
      </c>
      <c r="D80" s="157"/>
      <c r="E80" s="157"/>
      <c r="F80" s="157"/>
      <c r="G80" s="157"/>
      <c r="H80" s="157"/>
      <c r="I80" s="157"/>
      <c r="J80" s="157"/>
    </row>
    <row r="81" spans="2:10" ht="22.5">
      <c r="B81" s="23"/>
      <c r="C81" s="189" t="s">
        <v>264</v>
      </c>
      <c r="D81" s="157">
        <f>(D77/D65-1)*100</f>
        <v>-23.289516215925023</v>
      </c>
      <c r="E81" s="157">
        <f aca="true" t="shared" si="0" ref="E81:J81">(E77/E65-1)*100</f>
        <v>-2.290001310444245</v>
      </c>
      <c r="F81" s="157">
        <f>(F78/F66-1)*100</f>
        <v>-7.584632834956273</v>
      </c>
      <c r="G81" s="157">
        <f t="shared" si="0"/>
        <v>-4.419999999999991</v>
      </c>
      <c r="H81" s="157">
        <f>(H78/H66-1)*100</f>
        <v>-33.53774119246309</v>
      </c>
      <c r="I81" s="157">
        <f t="shared" si="0"/>
        <v>-3.2868184729027305</v>
      </c>
      <c r="J81" s="157">
        <f t="shared" si="0"/>
        <v>15.873015873015884</v>
      </c>
    </row>
    <row r="82" spans="2:10" ht="11.25">
      <c r="B82" s="23"/>
      <c r="C82" s="15" t="s">
        <v>186</v>
      </c>
      <c r="D82" s="157">
        <f>(SUM(D$68:D77)/SUM(D$56:D65)-1)*100</f>
        <v>-14.37350008835585</v>
      </c>
      <c r="E82" s="157">
        <f>(SUM(E$68:E77)/SUM(E$56:E65)-1)*100</f>
        <v>-1.2104256972990557</v>
      </c>
      <c r="F82" s="157">
        <f>(SUM(F$68:F78)/SUM(F$56:F66)-1)*100</f>
        <v>-6.063117310944799</v>
      </c>
      <c r="G82" s="157">
        <f>(SUM(G$68:G77)/SUM(G$56:G65)-1)*100</f>
        <v>-2.4797335737812176</v>
      </c>
      <c r="H82" s="157">
        <f>(SUM(H$68:H78)/SUM(H$56:H66)-1)*100</f>
        <v>-22.256510681742558</v>
      </c>
      <c r="I82" s="157">
        <f>(SUM(I$68:I77)/SUM(I$56:I65)-1)*100</f>
        <v>-1.752233774829337</v>
      </c>
      <c r="J82" s="157">
        <f>(SUM(J$68:J77)/SUM(J$56:J65)-1)*100</f>
        <v>10.96121416526139</v>
      </c>
    </row>
    <row r="83" spans="2:10" ht="11.25">
      <c r="B83" s="129"/>
      <c r="C83" s="18" t="s">
        <v>185</v>
      </c>
      <c r="D83" s="158">
        <f>(SUM(D66:D77)/SUM(D54:D65)-1)*100</f>
        <v>-13.07710797038747</v>
      </c>
      <c r="E83" s="158">
        <f>(SUM(E66:E77)/SUM(E54:E65)-1)*100</f>
        <v>-1.1894795179586581</v>
      </c>
      <c r="F83" s="158">
        <f>(SUM(F67:F78)/SUM(F55:F66)-1)*100</f>
        <v>-5.674502446055052</v>
      </c>
      <c r="G83" s="158">
        <f>(SUM(G66:G77)/SUM(G54:G65)-1)*100</f>
        <v>-2.206041205770859</v>
      </c>
      <c r="H83" s="158">
        <f>(SUM(H67:H78)/SUM(H55:H66)-1)*100</f>
        <v>-21.488947093775135</v>
      </c>
      <c r="I83" s="158">
        <f>(SUM(I66:I77)/SUM(I54:I65)-1)*100</f>
        <v>-1.0986401151274139</v>
      </c>
      <c r="J83" s="158">
        <f>(SUM(J66:J77)/SUM(J54:J65)-1)*100</f>
        <v>10.511363636363647</v>
      </c>
    </row>
    <row r="84" spans="2:10" ht="11.25">
      <c r="B84" s="23"/>
      <c r="C84" s="15" t="s">
        <v>216</v>
      </c>
      <c r="D84" s="157"/>
      <c r="E84" s="157"/>
      <c r="F84" s="157"/>
      <c r="G84" s="157"/>
      <c r="H84" s="157"/>
      <c r="I84" s="157"/>
      <c r="J84" s="157"/>
    </row>
    <row r="85" spans="2:10" ht="11.25">
      <c r="B85" s="23"/>
      <c r="C85" s="5"/>
      <c r="D85" s="5"/>
      <c r="E85" s="5"/>
      <c r="F85" s="5"/>
      <c r="G85" s="50"/>
      <c r="H85" s="50"/>
      <c r="I85" s="50"/>
      <c r="J85" s="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3.421875" style="22" customWidth="1"/>
    <col min="2" max="2" width="5.8515625" style="126" customWidth="1"/>
    <col min="3" max="3" width="15.140625" style="22" customWidth="1"/>
    <col min="4" max="4" width="11.7109375" style="22" customWidth="1"/>
    <col min="5" max="6" width="13.28125" style="22" customWidth="1"/>
    <col min="7" max="7" width="17.00390625" style="22" bestFit="1" customWidth="1"/>
    <col min="8" max="8" width="15.7109375" style="22" customWidth="1"/>
    <col min="9" max="9" width="17.421875" style="114" customWidth="1"/>
    <col min="10" max="10" width="9.140625" style="22" customWidth="1"/>
    <col min="11" max="11" width="9.140625" style="115" customWidth="1"/>
    <col min="12" max="13" width="9.140625" style="116" customWidth="1"/>
    <col min="14" max="17" width="9.140625" style="117" customWidth="1"/>
    <col min="18" max="16384" width="9.140625" style="22" customWidth="1"/>
  </cols>
  <sheetData>
    <row r="1" spans="2:10" ht="12.75">
      <c r="B1" s="69" t="s">
        <v>182</v>
      </c>
      <c r="C1" s="119"/>
      <c r="E1" s="11"/>
      <c r="F1" s="11"/>
      <c r="G1" s="11"/>
      <c r="H1" s="11"/>
      <c r="I1" s="72"/>
      <c r="J1" s="72" t="str">
        <f>'Tab 1'!K1</f>
        <v>Carta de Conjuntura | Dez-2015</v>
      </c>
    </row>
    <row r="2" spans="2:9" ht="12.75">
      <c r="B2" s="109"/>
      <c r="E2" s="118"/>
      <c r="F2" s="118"/>
      <c r="G2" s="118"/>
      <c r="H2" s="118"/>
      <c r="I2" s="118"/>
    </row>
    <row r="3" spans="2:4" ht="11.25">
      <c r="B3" s="21"/>
      <c r="C3" s="119" t="s">
        <v>30</v>
      </c>
      <c r="D3" s="119"/>
    </row>
    <row r="4" spans="2:4" ht="11.25">
      <c r="B4" s="21"/>
      <c r="C4" s="119" t="s">
        <v>222</v>
      </c>
      <c r="D4" s="119"/>
    </row>
    <row r="5" spans="2:9" ht="11.25">
      <c r="B5" s="9"/>
      <c r="C5" s="9" t="s">
        <v>231</v>
      </c>
      <c r="D5" s="26"/>
      <c r="E5" s="5"/>
      <c r="F5" s="5"/>
      <c r="G5" s="5"/>
      <c r="H5" s="5"/>
      <c r="I5" s="24"/>
    </row>
    <row r="6" spans="2:9" ht="11.25">
      <c r="B6" s="9"/>
      <c r="C6" s="26"/>
      <c r="D6" s="26"/>
      <c r="E6" s="5"/>
      <c r="F6" s="5"/>
      <c r="G6" s="5"/>
      <c r="H6" s="5"/>
      <c r="I6" s="24"/>
    </row>
    <row r="7" spans="2:17" s="38" customFormat="1" ht="34.5" customHeight="1" thickBot="1">
      <c r="B7" s="13"/>
      <c r="C7" s="13" t="s">
        <v>1</v>
      </c>
      <c r="D7" s="14" t="s">
        <v>180</v>
      </c>
      <c r="E7" s="14" t="s">
        <v>13</v>
      </c>
      <c r="F7" s="14" t="s">
        <v>122</v>
      </c>
      <c r="G7" s="120" t="s">
        <v>227</v>
      </c>
      <c r="H7" s="120" t="s">
        <v>14</v>
      </c>
      <c r="I7" s="121" t="s">
        <v>15</v>
      </c>
      <c r="J7" s="121" t="s">
        <v>215</v>
      </c>
      <c r="K7" s="122"/>
      <c r="L7" s="116"/>
      <c r="M7" s="116"/>
      <c r="N7" s="117"/>
      <c r="O7" s="117"/>
      <c r="P7" s="117"/>
      <c r="Q7" s="117"/>
    </row>
    <row r="8" spans="2:10" s="5" customFormat="1" ht="12" thickTop="1">
      <c r="B8" s="23">
        <v>2010</v>
      </c>
      <c r="C8" s="5" t="s">
        <v>27</v>
      </c>
      <c r="D8" s="123">
        <v>136.595758113727</v>
      </c>
      <c r="E8" s="123">
        <v>2800.0707139108</v>
      </c>
      <c r="F8" s="27">
        <v>139.790724831093</v>
      </c>
      <c r="G8" s="116">
        <v>259999.81872259258</v>
      </c>
      <c r="H8" s="116">
        <v>277848.696465576</v>
      </c>
      <c r="I8" s="116">
        <v>55251.2733094159</v>
      </c>
      <c r="J8" s="172">
        <v>53.2</v>
      </c>
    </row>
    <row r="9" spans="2:11" ht="11.25">
      <c r="B9" s="23"/>
      <c r="C9" s="5" t="s">
        <v>16</v>
      </c>
      <c r="D9" s="123">
        <v>143.229155015411</v>
      </c>
      <c r="E9" s="123">
        <v>2667.04764683733</v>
      </c>
      <c r="F9" s="27">
        <v>143.846653165548</v>
      </c>
      <c r="G9" s="116">
        <v>265025.0767077799</v>
      </c>
      <c r="H9" s="116">
        <v>273050.60005618</v>
      </c>
      <c r="I9" s="116">
        <v>55903.1052891375</v>
      </c>
      <c r="J9" s="172">
        <v>50.2</v>
      </c>
      <c r="K9" s="125"/>
    </row>
    <row r="10" spans="2:10" ht="11.25">
      <c r="B10" s="23"/>
      <c r="C10" s="5" t="s">
        <v>17</v>
      </c>
      <c r="D10" s="123">
        <v>150.704914231349</v>
      </c>
      <c r="E10" s="123">
        <v>2775.27581043714</v>
      </c>
      <c r="F10" s="27">
        <v>148.000243635581</v>
      </c>
      <c r="G10" s="116">
        <v>262822.5170945782</v>
      </c>
      <c r="H10" s="116">
        <v>291168.122923661</v>
      </c>
      <c r="I10" s="116">
        <v>56048.6764251502</v>
      </c>
      <c r="J10" s="172">
        <v>50.5</v>
      </c>
    </row>
    <row r="11" spans="2:10" ht="11.25">
      <c r="B11" s="23"/>
      <c r="C11" s="5" t="s">
        <v>18</v>
      </c>
      <c r="D11" s="123">
        <v>151.837313624461</v>
      </c>
      <c r="E11" s="123">
        <v>2722.35912192517</v>
      </c>
      <c r="F11" s="27">
        <v>145.019140517848</v>
      </c>
      <c r="G11" s="116">
        <v>264686.4008030053</v>
      </c>
      <c r="H11" s="116">
        <v>273612.536788513</v>
      </c>
      <c r="I11" s="116">
        <v>55531.9895366665</v>
      </c>
      <c r="J11" s="172">
        <v>48.6</v>
      </c>
    </row>
    <row r="12" spans="2:10" ht="11.25">
      <c r="B12" s="23"/>
      <c r="C12" s="5" t="s">
        <v>19</v>
      </c>
      <c r="D12" s="123">
        <v>146.485562275551</v>
      </c>
      <c r="E12" s="123">
        <v>2782.95749013391</v>
      </c>
      <c r="F12" s="27">
        <v>150.012361789975</v>
      </c>
      <c r="G12" s="116">
        <v>272982.0526085148</v>
      </c>
      <c r="H12" s="116">
        <v>283135.347457388</v>
      </c>
      <c r="I12" s="116">
        <v>56465.5353668973</v>
      </c>
      <c r="J12" s="172">
        <v>49.7</v>
      </c>
    </row>
    <row r="13" spans="2:10" ht="11.25">
      <c r="B13" s="23"/>
      <c r="C13" s="5" t="s">
        <v>20</v>
      </c>
      <c r="D13" s="123">
        <v>147.540053151311</v>
      </c>
      <c r="E13" s="123">
        <v>2834.47579583071</v>
      </c>
      <c r="F13" s="27">
        <v>146.820294067874</v>
      </c>
      <c r="G13" s="116">
        <v>268478.34376323136</v>
      </c>
      <c r="H13" s="116">
        <v>272605.208850244</v>
      </c>
      <c r="I13" s="116">
        <v>56438.7515838375</v>
      </c>
      <c r="J13" s="172">
        <v>47.4</v>
      </c>
    </row>
    <row r="14" spans="2:10" ht="11.25">
      <c r="B14" s="23"/>
      <c r="C14" s="5" t="s">
        <v>21</v>
      </c>
      <c r="D14" s="123">
        <v>155.663948819164</v>
      </c>
      <c r="E14" s="123">
        <v>2749.25634866128</v>
      </c>
      <c r="F14" s="27">
        <v>146.998704999532</v>
      </c>
      <c r="G14" s="116">
        <v>264770.51941140334</v>
      </c>
      <c r="H14" s="116">
        <v>276731.279042627</v>
      </c>
      <c r="I14" s="116">
        <v>7172.85066547766</v>
      </c>
      <c r="J14" s="172">
        <v>48.4</v>
      </c>
    </row>
    <row r="15" spans="2:10" ht="11.25">
      <c r="B15" s="23"/>
      <c r="C15" s="5" t="s">
        <v>22</v>
      </c>
      <c r="D15" s="123">
        <v>147.727059337023</v>
      </c>
      <c r="E15" s="123">
        <v>2741.52134022967</v>
      </c>
      <c r="F15" s="27">
        <v>149.620039547467</v>
      </c>
      <c r="G15" s="116">
        <v>259619.03191118923</v>
      </c>
      <c r="H15" s="116">
        <v>277166.04738967</v>
      </c>
      <c r="I15" s="116">
        <v>56282.1933275713</v>
      </c>
      <c r="J15" s="172">
        <v>49.8</v>
      </c>
    </row>
    <row r="16" spans="2:10" ht="11.25">
      <c r="B16" s="23"/>
      <c r="C16" s="5" t="s">
        <v>23</v>
      </c>
      <c r="D16" s="123">
        <v>158.472280297807</v>
      </c>
      <c r="E16" s="123">
        <v>2678.58216364714</v>
      </c>
      <c r="F16" s="27">
        <v>149.3137708415</v>
      </c>
      <c r="G16" s="116">
        <v>261326.5148785609</v>
      </c>
      <c r="H16" s="116">
        <v>278956.798626736</v>
      </c>
      <c r="I16" s="116">
        <v>56842.6216317127</v>
      </c>
      <c r="J16" s="172">
        <v>49.7</v>
      </c>
    </row>
    <row r="17" spans="2:10" ht="11.25">
      <c r="B17" s="23"/>
      <c r="C17" s="5" t="s">
        <v>24</v>
      </c>
      <c r="D17" s="123">
        <v>155.519220694324</v>
      </c>
      <c r="E17" s="123">
        <v>2824.92138889202</v>
      </c>
      <c r="F17" s="27">
        <v>149.840336930456</v>
      </c>
      <c r="G17" s="116">
        <v>259719.45595692925</v>
      </c>
      <c r="H17" s="116">
        <v>288633.595924848</v>
      </c>
      <c r="I17" s="116">
        <v>55822.4374235165</v>
      </c>
      <c r="J17" s="172">
        <v>50.5</v>
      </c>
    </row>
    <row r="18" spans="2:10" ht="11.25">
      <c r="B18" s="23"/>
      <c r="C18" s="5" t="s">
        <v>25</v>
      </c>
      <c r="D18" s="123">
        <v>163.185869617278</v>
      </c>
      <c r="E18" s="123">
        <v>2693.41333463478</v>
      </c>
      <c r="F18" s="27">
        <v>149.922887102076</v>
      </c>
      <c r="G18" s="116">
        <v>261168.8787470532</v>
      </c>
      <c r="H18" s="116">
        <v>294070.010159475</v>
      </c>
      <c r="I18" s="116">
        <v>57320.1265599656</v>
      </c>
      <c r="J18" s="27">
        <v>48.7</v>
      </c>
    </row>
    <row r="19" spans="2:10" ht="11.25">
      <c r="B19" s="129"/>
      <c r="C19" s="25" t="s">
        <v>26</v>
      </c>
      <c r="D19" s="127">
        <v>154.290205720701</v>
      </c>
      <c r="E19" s="127">
        <v>2572.09939394873</v>
      </c>
      <c r="F19" s="98">
        <v>153.974549675316</v>
      </c>
      <c r="G19" s="163">
        <v>262096.0187666482</v>
      </c>
      <c r="H19" s="163">
        <v>294801.185911602</v>
      </c>
      <c r="I19" s="163">
        <v>57614.473011841</v>
      </c>
      <c r="J19" s="98">
        <v>49.2</v>
      </c>
    </row>
    <row r="20" spans="2:10" ht="11.25">
      <c r="B20" s="23">
        <v>2011</v>
      </c>
      <c r="C20" s="5" t="s">
        <v>27</v>
      </c>
      <c r="D20" s="123">
        <v>156.237030752029</v>
      </c>
      <c r="E20" s="123">
        <v>2814.13077900393</v>
      </c>
      <c r="F20" s="27">
        <v>153.031639690546</v>
      </c>
      <c r="G20" s="116">
        <v>262169.3381526149</v>
      </c>
      <c r="H20" s="116">
        <v>281477.706143858</v>
      </c>
      <c r="I20" s="116">
        <v>58021.7209830446</v>
      </c>
      <c r="J20" s="172">
        <v>52.2</v>
      </c>
    </row>
    <row r="21" spans="2:10" ht="11.25">
      <c r="B21" s="5"/>
      <c r="C21" s="5" t="s">
        <v>16</v>
      </c>
      <c r="D21" s="123">
        <v>162.416861740939</v>
      </c>
      <c r="E21" s="123">
        <v>2883.53170708793</v>
      </c>
      <c r="F21" s="27">
        <v>153.042283236908</v>
      </c>
      <c r="G21" s="116">
        <v>265092.7022137402</v>
      </c>
      <c r="H21" s="116">
        <v>322395.595740584</v>
      </c>
      <c r="I21" s="116">
        <v>58311.2516075104</v>
      </c>
      <c r="J21" s="27">
        <v>51.2</v>
      </c>
    </row>
    <row r="22" spans="2:10" ht="11.25">
      <c r="B22" s="5"/>
      <c r="C22" s="5" t="s">
        <v>17</v>
      </c>
      <c r="D22" s="123">
        <v>159.276119538066</v>
      </c>
      <c r="E22" s="123">
        <v>2971.80685470796</v>
      </c>
      <c r="F22" s="27">
        <v>154.83108466123</v>
      </c>
      <c r="G22" s="116">
        <v>267375.5006027378</v>
      </c>
      <c r="H22" s="116">
        <v>279499.93777639</v>
      </c>
      <c r="I22" s="116">
        <v>56183.6392109461</v>
      </c>
      <c r="J22" s="27">
        <v>50.4</v>
      </c>
    </row>
    <row r="23" spans="2:17" s="5" customFormat="1" ht="11.25">
      <c r="B23" s="126"/>
      <c r="C23" s="5" t="s">
        <v>18</v>
      </c>
      <c r="D23" s="123">
        <v>165.522782608688</v>
      </c>
      <c r="E23" s="123">
        <v>2977.38390861046</v>
      </c>
      <c r="F23" s="27">
        <v>156.490385816565</v>
      </c>
      <c r="G23" s="116">
        <v>267270.8639411513</v>
      </c>
      <c r="H23" s="116">
        <v>284659.855013368</v>
      </c>
      <c r="I23" s="116">
        <v>57787.9125218175</v>
      </c>
      <c r="J23" s="172">
        <v>49.6</v>
      </c>
      <c r="K23" s="115"/>
      <c r="L23" s="116"/>
      <c r="M23" s="116"/>
      <c r="N23" s="117"/>
      <c r="O23" s="117"/>
      <c r="P23" s="117"/>
      <c r="Q23" s="117"/>
    </row>
    <row r="24" spans="2:17" s="5" customFormat="1" ht="11.25">
      <c r="B24" s="23"/>
      <c r="C24" s="5" t="s">
        <v>19</v>
      </c>
      <c r="D24" s="123">
        <v>163.597102497152</v>
      </c>
      <c r="E24" s="123">
        <v>3188.98053741459</v>
      </c>
      <c r="F24" s="27">
        <v>158.937461586902</v>
      </c>
      <c r="G24" s="116">
        <v>267444.6325478637</v>
      </c>
      <c r="H24" s="116">
        <v>284660.095073148</v>
      </c>
      <c r="I24" s="116">
        <v>57988.1083887284</v>
      </c>
      <c r="J24" s="172">
        <v>51.7</v>
      </c>
      <c r="K24" s="115"/>
      <c r="L24" s="116"/>
      <c r="M24" s="116"/>
      <c r="N24" s="117"/>
      <c r="O24" s="117"/>
      <c r="P24" s="117"/>
      <c r="Q24" s="117"/>
    </row>
    <row r="25" spans="2:11" ht="11.25">
      <c r="B25" s="23"/>
      <c r="C25" s="5" t="s">
        <v>20</v>
      </c>
      <c r="D25" s="123">
        <v>164.017620032172</v>
      </c>
      <c r="E25" s="123">
        <v>3000.84328124237</v>
      </c>
      <c r="F25" s="27">
        <v>156.091238929379</v>
      </c>
      <c r="G25" s="116">
        <v>269269.03890413913</v>
      </c>
      <c r="H25" s="116">
        <v>286922.262093464</v>
      </c>
      <c r="I25" s="116">
        <v>58143.2395134263</v>
      </c>
      <c r="J25" s="172">
        <v>52.5</v>
      </c>
      <c r="K25" s="125"/>
    </row>
    <row r="26" spans="2:11" ht="11.25">
      <c r="B26" s="23"/>
      <c r="C26" s="5" t="s">
        <v>21</v>
      </c>
      <c r="D26" s="123">
        <v>163.018340623277</v>
      </c>
      <c r="E26" s="123">
        <v>2998.987151688</v>
      </c>
      <c r="F26" s="27">
        <v>159.707714483066</v>
      </c>
      <c r="G26" s="116">
        <v>270667.0991709838</v>
      </c>
      <c r="H26" s="116">
        <v>302328.732632812</v>
      </c>
      <c r="I26" s="116">
        <v>58440.531874141</v>
      </c>
      <c r="J26" s="172">
        <v>54.3</v>
      </c>
      <c r="K26" s="125"/>
    </row>
    <row r="27" spans="2:10" ht="11.25">
      <c r="B27" s="23"/>
      <c r="C27" s="5" t="s">
        <v>22</v>
      </c>
      <c r="D27" s="123">
        <v>164.758686044548</v>
      </c>
      <c r="E27" s="123">
        <v>2928.09567971556</v>
      </c>
      <c r="F27" s="27">
        <v>158.202707472514</v>
      </c>
      <c r="G27" s="116">
        <v>272218.24075578566</v>
      </c>
      <c r="H27" s="116">
        <v>288949.415017342</v>
      </c>
      <c r="I27" s="116">
        <v>59511.2509393763</v>
      </c>
      <c r="J27" s="172">
        <v>57.8</v>
      </c>
    </row>
    <row r="28" spans="2:10" ht="11.25">
      <c r="B28" s="22"/>
      <c r="C28" s="5" t="s">
        <v>23</v>
      </c>
      <c r="D28" s="123">
        <v>160.74635298037</v>
      </c>
      <c r="E28" s="123">
        <v>2843.43338607916</v>
      </c>
      <c r="F28" s="27">
        <v>157.605345218954</v>
      </c>
      <c r="G28" s="116">
        <v>263946.60746061633</v>
      </c>
      <c r="H28" s="116">
        <v>260432.740861593</v>
      </c>
      <c r="I28" s="116">
        <v>58638.4552072317</v>
      </c>
      <c r="J28" s="172">
        <v>57.7</v>
      </c>
    </row>
    <row r="29" spans="2:10" ht="11.25">
      <c r="B29" s="22"/>
      <c r="C29" s="5" t="s">
        <v>24</v>
      </c>
      <c r="D29" s="123">
        <v>150.860644409786</v>
      </c>
      <c r="E29" s="123">
        <v>2773.24243121942</v>
      </c>
      <c r="F29" s="27">
        <v>155.596557155798</v>
      </c>
      <c r="G29" s="116">
        <v>264462.4917193379</v>
      </c>
      <c r="H29" s="116">
        <v>263577.721176589</v>
      </c>
      <c r="I29" s="116">
        <v>57810.2378778318</v>
      </c>
      <c r="J29" s="172">
        <v>58.5</v>
      </c>
    </row>
    <row r="30" spans="2:10" ht="11.25">
      <c r="B30" s="22"/>
      <c r="C30" s="5" t="s">
        <v>25</v>
      </c>
      <c r="D30" s="123">
        <v>162.922269657852</v>
      </c>
      <c r="E30" s="123">
        <v>2862.55711934302</v>
      </c>
      <c r="F30" s="27">
        <v>157.626097570158</v>
      </c>
      <c r="G30" s="116">
        <v>271044.7896378206</v>
      </c>
      <c r="H30" s="116">
        <v>265397.03599613</v>
      </c>
      <c r="I30" s="116">
        <v>58565.0464256264</v>
      </c>
      <c r="J30" s="172">
        <v>57.6</v>
      </c>
    </row>
    <row r="31" spans="2:10" ht="11.25">
      <c r="B31" s="25"/>
      <c r="C31" s="25" t="s">
        <v>26</v>
      </c>
      <c r="D31" s="127">
        <v>161.689832007094</v>
      </c>
      <c r="E31" s="127">
        <v>2896.21853317763</v>
      </c>
      <c r="F31" s="98">
        <v>161.08385255063</v>
      </c>
      <c r="G31" s="163">
        <v>271719.7074721114</v>
      </c>
      <c r="H31" s="163">
        <v>298176.473392028</v>
      </c>
      <c r="I31" s="163">
        <v>58883.8894016159</v>
      </c>
      <c r="J31" s="98">
        <v>58.3</v>
      </c>
    </row>
    <row r="32" spans="2:10" ht="11.25">
      <c r="B32" s="126">
        <v>2012</v>
      </c>
      <c r="C32" s="5" t="s">
        <v>27</v>
      </c>
      <c r="D32" s="123">
        <v>156.43936408046</v>
      </c>
      <c r="E32" s="123">
        <v>2872.46128899372</v>
      </c>
      <c r="F32" s="27">
        <v>157.984104958076</v>
      </c>
      <c r="G32" s="116">
        <v>262018.83456908134</v>
      </c>
      <c r="H32" s="116">
        <v>248666.785360629</v>
      </c>
      <c r="I32" s="116">
        <v>58897.0566193898</v>
      </c>
      <c r="J32" s="172">
        <v>55.1</v>
      </c>
    </row>
    <row r="33" spans="3:10" ht="11.25">
      <c r="C33" s="5" t="s">
        <v>16</v>
      </c>
      <c r="D33" s="123">
        <v>156.885128931462</v>
      </c>
      <c r="E33" s="123">
        <v>2999.51715337634</v>
      </c>
      <c r="F33" s="27">
        <v>159.26449907541</v>
      </c>
      <c r="G33" s="116">
        <v>266777.7361350846</v>
      </c>
      <c r="H33" s="116">
        <v>249444.606120912</v>
      </c>
      <c r="I33" s="116">
        <v>59585.3106848405</v>
      </c>
      <c r="J33" s="172">
        <v>54.3</v>
      </c>
    </row>
    <row r="34" spans="3:10" ht="11.25">
      <c r="C34" s="5" t="s">
        <v>17</v>
      </c>
      <c r="D34" s="123">
        <v>154.232346210158</v>
      </c>
      <c r="E34" s="123">
        <v>3025.32219886575</v>
      </c>
      <c r="F34" s="27">
        <v>160.732525428947</v>
      </c>
      <c r="G34" s="116">
        <v>272094.3301894266</v>
      </c>
      <c r="H34" s="116">
        <v>292036.334325851</v>
      </c>
      <c r="I34" s="116">
        <v>60431.6455682186</v>
      </c>
      <c r="J34" s="172">
        <v>53.4</v>
      </c>
    </row>
    <row r="35" spans="3:10" ht="11.25">
      <c r="C35" s="5" t="s">
        <v>18</v>
      </c>
      <c r="D35" s="123">
        <v>150.136556335396</v>
      </c>
      <c r="E35" s="123">
        <v>2997.91661619532</v>
      </c>
      <c r="F35" s="27">
        <v>158.421442402525</v>
      </c>
      <c r="G35" s="116">
        <v>268765.256391765</v>
      </c>
      <c r="H35" s="116">
        <v>260754.11851859</v>
      </c>
      <c r="I35" s="116">
        <v>60349.9832866588</v>
      </c>
      <c r="J35" s="172">
        <v>52.6</v>
      </c>
    </row>
    <row r="36" spans="3:10" ht="11.25">
      <c r="C36" s="5" t="s">
        <v>19</v>
      </c>
      <c r="D36" s="123">
        <v>158.533438822207</v>
      </c>
      <c r="E36" s="123">
        <v>2793.64153259469</v>
      </c>
      <c r="F36" s="27">
        <v>157.895711494651</v>
      </c>
      <c r="G36" s="116">
        <v>274958.7303264647</v>
      </c>
      <c r="H36" s="116">
        <v>265078.063466618</v>
      </c>
      <c r="I36" s="116">
        <v>60375.510646897</v>
      </c>
      <c r="J36" s="172">
        <v>54.8</v>
      </c>
    </row>
    <row r="37" spans="3:10" ht="11.25">
      <c r="C37" s="5" t="s">
        <v>20</v>
      </c>
      <c r="D37" s="123">
        <v>156.340964570088</v>
      </c>
      <c r="E37" s="123">
        <v>2774.25006924914</v>
      </c>
      <c r="F37" s="27">
        <v>159.773745131114</v>
      </c>
      <c r="G37" s="116">
        <v>278844.88516119024</v>
      </c>
      <c r="H37" s="116">
        <v>277351.388650132</v>
      </c>
      <c r="I37" s="116">
        <v>60722.6658940174</v>
      </c>
      <c r="J37" s="172">
        <v>53.6</v>
      </c>
    </row>
    <row r="38" spans="3:10" ht="11.25">
      <c r="C38" s="5" t="s">
        <v>21</v>
      </c>
      <c r="D38" s="123">
        <v>156.105398779568</v>
      </c>
      <c r="E38" s="123">
        <v>2877.80020815036</v>
      </c>
      <c r="F38" s="27">
        <v>159.536109994256</v>
      </c>
      <c r="G38" s="116">
        <v>268281.65689517074</v>
      </c>
      <c r="H38" s="116">
        <v>292001.208024754</v>
      </c>
      <c r="I38" s="116">
        <v>60490.5929594231</v>
      </c>
      <c r="J38" s="172">
        <v>54.3</v>
      </c>
    </row>
    <row r="39" spans="3:10" ht="11.25">
      <c r="C39" s="5" t="s">
        <v>22</v>
      </c>
      <c r="D39" s="123">
        <v>162.89743893826</v>
      </c>
      <c r="E39" s="123">
        <v>2787.99845367884</v>
      </c>
      <c r="F39" s="27">
        <v>166.161819173459</v>
      </c>
      <c r="G39" s="116">
        <v>290385.4018296474</v>
      </c>
      <c r="H39" s="116">
        <v>296140.743804294</v>
      </c>
      <c r="I39" s="116">
        <v>60970.7906681834</v>
      </c>
      <c r="J39" s="172">
        <v>53.7</v>
      </c>
    </row>
    <row r="40" spans="3:10" ht="11.25">
      <c r="C40" s="5" t="s">
        <v>23</v>
      </c>
      <c r="D40" s="123">
        <v>158.322989740352</v>
      </c>
      <c r="E40" s="123">
        <v>2848.84928601312</v>
      </c>
      <c r="F40" s="27">
        <v>161.590093282939</v>
      </c>
      <c r="G40" s="116">
        <v>282785.59496448183</v>
      </c>
      <c r="H40" s="116">
        <v>295794.793167358</v>
      </c>
      <c r="I40" s="116">
        <v>60476.4558980192</v>
      </c>
      <c r="J40" s="172">
        <v>53.7</v>
      </c>
    </row>
    <row r="41" spans="3:10" ht="11.25">
      <c r="C41" s="5" t="s">
        <v>24</v>
      </c>
      <c r="D41" s="123">
        <v>164.073279851006</v>
      </c>
      <c r="E41" s="123">
        <v>3014.14672048516</v>
      </c>
      <c r="F41" s="27">
        <v>163.210497273056</v>
      </c>
      <c r="G41" s="116">
        <v>281297.21630670613</v>
      </c>
      <c r="H41" s="116">
        <v>304164.42608452</v>
      </c>
      <c r="I41" s="116">
        <v>61423.5664422932</v>
      </c>
      <c r="J41" s="172">
        <v>51.5</v>
      </c>
    </row>
    <row r="42" spans="2:10" ht="11.25">
      <c r="B42" s="23"/>
      <c r="C42" s="5" t="s">
        <v>25</v>
      </c>
      <c r="D42" s="123">
        <v>162.890671712945</v>
      </c>
      <c r="E42" s="123">
        <v>2957.08910559161</v>
      </c>
      <c r="F42" s="27">
        <v>162.802044899559</v>
      </c>
      <c r="G42" s="116">
        <v>279400.8511498435</v>
      </c>
      <c r="H42" s="116">
        <v>307346.93586559</v>
      </c>
      <c r="I42" s="116">
        <v>60585.1493065406</v>
      </c>
      <c r="J42" s="27">
        <v>51.6</v>
      </c>
    </row>
    <row r="43" spans="2:10" ht="11.25">
      <c r="B43" s="129"/>
      <c r="C43" s="25" t="s">
        <v>26</v>
      </c>
      <c r="D43" s="127">
        <v>170.403091753246</v>
      </c>
      <c r="E43" s="127">
        <v>2802.69617063355</v>
      </c>
      <c r="F43" s="98">
        <v>159.583552134395</v>
      </c>
      <c r="G43" s="163">
        <v>276921.3240398694</v>
      </c>
      <c r="H43" s="163">
        <v>316860.935757725</v>
      </c>
      <c r="I43" s="163">
        <v>62201.3115584326</v>
      </c>
      <c r="J43" s="98">
        <v>51.3</v>
      </c>
    </row>
    <row r="44" spans="2:10" ht="11.25">
      <c r="B44" s="23">
        <v>2013</v>
      </c>
      <c r="C44" s="80" t="s">
        <v>27</v>
      </c>
      <c r="D44" s="149">
        <v>167.174272670929</v>
      </c>
      <c r="E44" s="149">
        <v>2880.44172586004</v>
      </c>
      <c r="F44" s="150">
        <v>164.652688366038</v>
      </c>
      <c r="G44" s="164">
        <v>284060.0827291483</v>
      </c>
      <c r="H44" s="164">
        <v>329745.798293326</v>
      </c>
      <c r="I44" s="164">
        <v>61032.0502357084</v>
      </c>
      <c r="J44" s="150">
        <v>51.2</v>
      </c>
    </row>
    <row r="45" spans="2:10" ht="11.25">
      <c r="B45" s="23"/>
      <c r="C45" s="5" t="s">
        <v>16</v>
      </c>
      <c r="D45" s="123">
        <v>165.960028649558</v>
      </c>
      <c r="E45" s="123">
        <v>2811.59435843155</v>
      </c>
      <c r="F45" s="27">
        <v>162.620055771456</v>
      </c>
      <c r="G45" s="116">
        <v>278400.20101790706</v>
      </c>
      <c r="H45" s="116">
        <v>272319.065727442</v>
      </c>
      <c r="I45" s="116">
        <v>61330.7482769946</v>
      </c>
      <c r="J45" s="27">
        <v>51.3</v>
      </c>
    </row>
    <row r="46" spans="2:17" s="5" customFormat="1" ht="11.25">
      <c r="B46" s="23"/>
      <c r="C46" s="5" t="s">
        <v>17</v>
      </c>
      <c r="D46" s="123">
        <v>168.410807257699</v>
      </c>
      <c r="E46" s="123">
        <v>2754.65229673972</v>
      </c>
      <c r="F46" s="27">
        <v>162.219749872231</v>
      </c>
      <c r="G46" s="116">
        <v>276261.5298474253</v>
      </c>
      <c r="H46" s="116">
        <v>317746.708745924</v>
      </c>
      <c r="I46" s="116">
        <v>60943.0544032664</v>
      </c>
      <c r="J46" s="27">
        <v>52.4</v>
      </c>
      <c r="K46" s="125"/>
      <c r="L46" s="116"/>
      <c r="M46" s="116"/>
      <c r="N46" s="117"/>
      <c r="O46" s="117"/>
      <c r="P46" s="117"/>
      <c r="Q46" s="117"/>
    </row>
    <row r="47" spans="2:17" s="5" customFormat="1" ht="11.25">
      <c r="B47" s="23"/>
      <c r="C47" s="5" t="s">
        <v>18</v>
      </c>
      <c r="D47" s="123">
        <v>177.06868570385</v>
      </c>
      <c r="E47" s="123">
        <v>2878.02918285886</v>
      </c>
      <c r="F47" s="27">
        <v>170.666837204498</v>
      </c>
      <c r="G47" s="116">
        <v>293899.04114531784</v>
      </c>
      <c r="H47" s="116">
        <v>335485.64717423</v>
      </c>
      <c r="I47" s="116">
        <v>62211.6808915876</v>
      </c>
      <c r="J47" s="27">
        <v>52.5</v>
      </c>
      <c r="K47" s="125"/>
      <c r="L47" s="116"/>
      <c r="M47" s="116"/>
      <c r="N47" s="117"/>
      <c r="O47" s="117"/>
      <c r="P47" s="117"/>
      <c r="Q47" s="117"/>
    </row>
    <row r="48" spans="2:17" s="5" customFormat="1" ht="11.25">
      <c r="B48" s="23"/>
      <c r="C48" s="5" t="s">
        <v>19</v>
      </c>
      <c r="D48" s="123">
        <v>170.766876967332</v>
      </c>
      <c r="E48" s="123">
        <v>2909.97643073179</v>
      </c>
      <c r="F48" s="27">
        <v>164.529314576347</v>
      </c>
      <c r="G48" s="116">
        <v>284918.65600063326</v>
      </c>
      <c r="H48" s="116">
        <v>328940.092500968</v>
      </c>
      <c r="I48" s="116">
        <v>62463.6919569171</v>
      </c>
      <c r="J48" s="27">
        <v>51.8</v>
      </c>
      <c r="K48" s="125"/>
      <c r="L48" s="116"/>
      <c r="M48" s="116"/>
      <c r="N48" s="117"/>
      <c r="O48" s="117"/>
      <c r="P48" s="117"/>
      <c r="Q48" s="117"/>
    </row>
    <row r="49" spans="2:17" s="5" customFormat="1" ht="11.25">
      <c r="B49" s="23"/>
      <c r="C49" s="5" t="s">
        <v>20</v>
      </c>
      <c r="D49" s="123">
        <v>172.244961251214</v>
      </c>
      <c r="E49" s="123">
        <v>2868.88036938678</v>
      </c>
      <c r="F49" s="27">
        <v>168.275312169591</v>
      </c>
      <c r="G49" s="116">
        <v>276841.702378047</v>
      </c>
      <c r="H49" s="116">
        <v>327858.64975786</v>
      </c>
      <c r="I49" s="116">
        <v>62992.9653630601</v>
      </c>
      <c r="J49" s="27">
        <v>52.6</v>
      </c>
      <c r="K49" s="125"/>
      <c r="L49" s="116"/>
      <c r="M49" s="116"/>
      <c r="N49" s="117"/>
      <c r="O49" s="117"/>
      <c r="P49" s="117"/>
      <c r="Q49" s="117"/>
    </row>
    <row r="50" spans="2:17" s="5" customFormat="1" ht="11.25">
      <c r="B50" s="23"/>
      <c r="C50" s="5" t="s">
        <v>21</v>
      </c>
      <c r="D50" s="123">
        <v>171.656132962903</v>
      </c>
      <c r="E50" s="123">
        <v>2795.75012925293</v>
      </c>
      <c r="F50" s="27">
        <v>166.982021413747</v>
      </c>
      <c r="G50" s="116">
        <v>273559.0025241309</v>
      </c>
      <c r="H50" s="116">
        <v>303997.768616731</v>
      </c>
      <c r="I50" s="116">
        <v>63457.5729146891</v>
      </c>
      <c r="J50" s="27">
        <v>53.3</v>
      </c>
      <c r="K50" s="125"/>
      <c r="L50" s="116"/>
      <c r="M50" s="116"/>
      <c r="N50" s="117"/>
      <c r="O50" s="117"/>
      <c r="P50" s="117"/>
      <c r="Q50" s="117"/>
    </row>
    <row r="51" spans="2:17" s="5" customFormat="1" ht="11.25">
      <c r="B51" s="23"/>
      <c r="C51" s="5" t="s">
        <v>22</v>
      </c>
      <c r="D51" s="123">
        <v>174.155050840011</v>
      </c>
      <c r="E51" s="123">
        <v>2914.12195450341</v>
      </c>
      <c r="F51" s="27">
        <v>167.97446814724</v>
      </c>
      <c r="G51" s="116">
        <v>283037.0311754012</v>
      </c>
      <c r="H51" s="116">
        <v>313211.774457971</v>
      </c>
      <c r="I51" s="116">
        <v>64057.5182817038</v>
      </c>
      <c r="J51" s="27">
        <v>56.7</v>
      </c>
      <c r="K51" s="125"/>
      <c r="L51" s="116"/>
      <c r="M51" s="116"/>
      <c r="N51" s="117"/>
      <c r="O51" s="117"/>
      <c r="P51" s="117"/>
      <c r="Q51" s="117"/>
    </row>
    <row r="52" spans="2:17" s="5" customFormat="1" ht="11.25">
      <c r="B52" s="23"/>
      <c r="C52" s="5" t="s">
        <v>23</v>
      </c>
      <c r="D52" s="123">
        <v>170.495354578168</v>
      </c>
      <c r="E52" s="123">
        <v>2954.40471382399</v>
      </c>
      <c r="F52" s="27">
        <v>167.800101658958</v>
      </c>
      <c r="G52" s="116">
        <v>282330.03338303714</v>
      </c>
      <c r="H52" s="116">
        <v>319059.547553771</v>
      </c>
      <c r="I52" s="116">
        <v>63560.1309351493</v>
      </c>
      <c r="J52" s="27">
        <v>57.7</v>
      </c>
      <c r="K52" s="125"/>
      <c r="L52" s="116"/>
      <c r="M52" s="116"/>
      <c r="N52" s="117"/>
      <c r="O52" s="117"/>
      <c r="P52" s="117"/>
      <c r="Q52" s="117"/>
    </row>
    <row r="53" spans="2:17" s="5" customFormat="1" ht="11.25">
      <c r="B53" s="23"/>
      <c r="C53" s="5" t="s">
        <v>24</v>
      </c>
      <c r="D53" s="123">
        <v>177.170382434525</v>
      </c>
      <c r="E53" s="123">
        <v>2823.89733232899</v>
      </c>
      <c r="F53" s="27">
        <v>166.572876873022</v>
      </c>
      <c r="G53" s="116">
        <v>291940.97682182316</v>
      </c>
      <c r="H53" s="116">
        <v>294456.438867628</v>
      </c>
      <c r="I53" s="116">
        <v>63422.3130239522</v>
      </c>
      <c r="J53" s="27">
        <v>56.5</v>
      </c>
      <c r="K53" s="125"/>
      <c r="L53" s="116"/>
      <c r="M53" s="116"/>
      <c r="N53" s="117"/>
      <c r="O53" s="117"/>
      <c r="P53" s="117"/>
      <c r="Q53" s="117"/>
    </row>
    <row r="54" spans="2:17" s="5" customFormat="1" ht="11.25">
      <c r="B54" s="23"/>
      <c r="C54" s="5" t="s">
        <v>25</v>
      </c>
      <c r="D54" s="123">
        <v>174.116132287083</v>
      </c>
      <c r="E54" s="123">
        <v>2818.26075584852</v>
      </c>
      <c r="F54" s="27">
        <v>164.627498431</v>
      </c>
      <c r="G54" s="116">
        <v>288597.3872002053</v>
      </c>
      <c r="H54" s="116">
        <v>286661.932184223</v>
      </c>
      <c r="I54" s="116">
        <v>64270.4900672352</v>
      </c>
      <c r="J54" s="27">
        <v>56.6</v>
      </c>
      <c r="K54" s="125"/>
      <c r="L54" s="116"/>
      <c r="M54" s="116"/>
      <c r="N54" s="117"/>
      <c r="O54" s="117"/>
      <c r="P54" s="117"/>
      <c r="Q54" s="117"/>
    </row>
    <row r="55" spans="2:11" ht="11.25">
      <c r="B55" s="113"/>
      <c r="C55" s="18" t="s">
        <v>26</v>
      </c>
      <c r="D55" s="123">
        <v>173.437216832088</v>
      </c>
      <c r="E55" s="123">
        <v>2854.10420786381</v>
      </c>
      <c r="F55" s="123">
        <v>160.628769068485</v>
      </c>
      <c r="G55" s="123">
        <v>282461.2679473123</v>
      </c>
      <c r="H55" s="123">
        <v>275764.345974254</v>
      </c>
      <c r="I55" s="123">
        <v>63782.1046911869</v>
      </c>
      <c r="J55" s="123">
        <v>55.3</v>
      </c>
      <c r="K55" s="162"/>
    </row>
    <row r="56" spans="2:17" ht="11.25">
      <c r="B56" s="180">
        <v>2014</v>
      </c>
      <c r="C56" s="148" t="s">
        <v>27</v>
      </c>
      <c r="D56" s="181">
        <v>185.669798809495</v>
      </c>
      <c r="E56" s="181">
        <v>2792.2950300354</v>
      </c>
      <c r="F56" s="181">
        <v>164.254133644884</v>
      </c>
      <c r="G56" s="181">
        <v>285822.98874237883</v>
      </c>
      <c r="H56" s="181">
        <v>273002.502866938</v>
      </c>
      <c r="I56" s="181">
        <v>67315.2621889374</v>
      </c>
      <c r="J56" s="181">
        <v>55.2</v>
      </c>
      <c r="K56" s="116"/>
      <c r="L56" s="117"/>
      <c r="M56" s="117"/>
      <c r="P56" s="22"/>
      <c r="Q56" s="22"/>
    </row>
    <row r="57" spans="2:17" ht="11.25">
      <c r="B57" s="23"/>
      <c r="C57" s="15" t="s">
        <v>16</v>
      </c>
      <c r="D57" s="157">
        <v>175.370227083032</v>
      </c>
      <c r="E57" s="157">
        <v>2799.95110147106</v>
      </c>
      <c r="F57" s="157">
        <v>169.786135562943</v>
      </c>
      <c r="G57" s="157">
        <v>286937.38059434795</v>
      </c>
      <c r="H57" s="157">
        <v>300579.132333315</v>
      </c>
      <c r="I57" s="157">
        <v>66764.2677809547</v>
      </c>
      <c r="J57" s="157">
        <v>57.3</v>
      </c>
      <c r="K57" s="116"/>
      <c r="L57" s="117"/>
      <c r="M57" s="117"/>
      <c r="P57" s="22"/>
      <c r="Q57" s="22"/>
    </row>
    <row r="58" spans="1:17" ht="11.25">
      <c r="A58" s="5"/>
      <c r="B58" s="23"/>
      <c r="C58" s="15" t="s">
        <v>17</v>
      </c>
      <c r="D58" s="157">
        <v>173.24072493921</v>
      </c>
      <c r="E58" s="157">
        <v>2892.51245839289</v>
      </c>
      <c r="F58" s="157">
        <v>163.080034481929</v>
      </c>
      <c r="G58" s="157">
        <v>284663.5057097757</v>
      </c>
      <c r="H58" s="157">
        <v>266297.756884577</v>
      </c>
      <c r="I58" s="157">
        <v>63933.1973479045</v>
      </c>
      <c r="J58" s="157">
        <v>58.4</v>
      </c>
      <c r="K58" s="116"/>
      <c r="L58" s="117"/>
      <c r="M58" s="117"/>
      <c r="P58" s="22"/>
      <c r="Q58" s="22"/>
    </row>
    <row r="59" spans="1:17" ht="11.25">
      <c r="A59" s="5"/>
      <c r="B59" s="23"/>
      <c r="C59" s="15" t="s">
        <v>18</v>
      </c>
      <c r="D59" s="157">
        <v>179.707906477444</v>
      </c>
      <c r="E59" s="157">
        <v>2747.15619035265</v>
      </c>
      <c r="F59" s="157">
        <v>163.728612389812</v>
      </c>
      <c r="G59" s="157">
        <v>283966.8899794753</v>
      </c>
      <c r="H59" s="157">
        <v>269174.176352141</v>
      </c>
      <c r="I59" s="157">
        <v>64516.9259843137</v>
      </c>
      <c r="J59" s="157">
        <v>55.5</v>
      </c>
      <c r="K59" s="116"/>
      <c r="L59" s="117"/>
      <c r="M59" s="117"/>
      <c r="P59" s="22"/>
      <c r="Q59" s="22"/>
    </row>
    <row r="60" spans="1:17" ht="11.25">
      <c r="A60" s="5"/>
      <c r="B60" s="23"/>
      <c r="C60" s="15" t="s">
        <v>19</v>
      </c>
      <c r="D60" s="157">
        <v>181.020364037886</v>
      </c>
      <c r="E60" s="157">
        <v>2767.49158318224</v>
      </c>
      <c r="F60" s="157">
        <v>161.964562444187</v>
      </c>
      <c r="G60" s="157">
        <v>281859.0739386382</v>
      </c>
      <c r="H60" s="157">
        <v>266434.283158115</v>
      </c>
      <c r="I60" s="157">
        <v>64627.842287895</v>
      </c>
      <c r="J60" s="157">
        <v>56.8</v>
      </c>
      <c r="K60" s="116"/>
      <c r="L60" s="117"/>
      <c r="M60" s="117"/>
      <c r="P60" s="22"/>
      <c r="Q60" s="22"/>
    </row>
    <row r="61" spans="1:17" ht="11.25">
      <c r="A61" s="5"/>
      <c r="B61" s="23"/>
      <c r="C61" s="15" t="s">
        <v>20</v>
      </c>
      <c r="D61" s="157">
        <v>158.361683253575</v>
      </c>
      <c r="E61" s="157">
        <v>2773.7694610659</v>
      </c>
      <c r="F61" s="157">
        <v>154.807440548974</v>
      </c>
      <c r="G61" s="157">
        <v>269902.87839715503</v>
      </c>
      <c r="H61" s="157">
        <v>223527.3295223</v>
      </c>
      <c r="I61" s="157">
        <v>64220.4503371575</v>
      </c>
      <c r="J61" s="157">
        <v>58.6</v>
      </c>
      <c r="K61" s="116"/>
      <c r="L61" s="117"/>
      <c r="M61" s="117"/>
      <c r="P61" s="22"/>
      <c r="Q61" s="22"/>
    </row>
    <row r="62" spans="1:17" ht="11.25">
      <c r="A62" s="5"/>
      <c r="B62" s="23"/>
      <c r="C62" s="15" t="s">
        <v>21</v>
      </c>
      <c r="D62" s="157">
        <v>171.808386902919</v>
      </c>
      <c r="E62" s="157">
        <v>2866.13618960432</v>
      </c>
      <c r="F62" s="157">
        <v>159.574925661039</v>
      </c>
      <c r="G62" s="157">
        <v>284715.5964799791</v>
      </c>
      <c r="H62" s="157">
        <v>241547.380108028</v>
      </c>
      <c r="I62" s="157">
        <v>63753.4345555871</v>
      </c>
      <c r="J62" s="157">
        <v>60.3</v>
      </c>
      <c r="K62" s="116"/>
      <c r="L62" s="117"/>
      <c r="M62" s="117"/>
      <c r="P62" s="22"/>
      <c r="Q62" s="22"/>
    </row>
    <row r="63" spans="1:17" ht="11.25">
      <c r="A63" s="5"/>
      <c r="B63" s="23"/>
      <c r="C63" s="15" t="s">
        <v>22</v>
      </c>
      <c r="D63" s="157">
        <v>169.736429407898</v>
      </c>
      <c r="E63" s="157">
        <v>2876.8936419609</v>
      </c>
      <c r="F63" s="157">
        <v>158.909837813064</v>
      </c>
      <c r="G63" s="157">
        <v>289279.7486582605</v>
      </c>
      <c r="H63" s="157">
        <v>241015.898295446</v>
      </c>
      <c r="I63" s="157">
        <v>64623.6566616372</v>
      </c>
      <c r="J63" s="157">
        <v>62.7</v>
      </c>
      <c r="K63" s="116"/>
      <c r="L63" s="117"/>
      <c r="M63" s="117"/>
      <c r="P63" s="22"/>
      <c r="Q63" s="22"/>
    </row>
    <row r="64" spans="1:17" ht="11.25">
      <c r="A64" s="5"/>
      <c r="B64" s="23"/>
      <c r="C64" s="15" t="s">
        <v>23</v>
      </c>
      <c r="D64" s="157">
        <v>171.602383572103</v>
      </c>
      <c r="E64" s="157">
        <v>2842.19805762643</v>
      </c>
      <c r="F64" s="157">
        <v>160.095889785867</v>
      </c>
      <c r="G64" s="157">
        <v>286428.6777947771</v>
      </c>
      <c r="H64" s="157">
        <v>290708.719641201</v>
      </c>
      <c r="I64" s="157">
        <v>65385.8133840622</v>
      </c>
      <c r="J64" s="157">
        <v>62.7</v>
      </c>
      <c r="K64" s="116"/>
      <c r="L64" s="117"/>
      <c r="M64" s="117"/>
      <c r="P64" s="22"/>
      <c r="Q64" s="22"/>
    </row>
    <row r="65" spans="1:17" ht="11.25">
      <c r="A65" s="5"/>
      <c r="B65" s="23"/>
      <c r="C65" s="15" t="s">
        <v>24</v>
      </c>
      <c r="D65" s="157">
        <v>163.454637745318</v>
      </c>
      <c r="E65" s="157">
        <v>2894.85740525892</v>
      </c>
      <c r="F65" s="157">
        <v>161.395889196391</v>
      </c>
      <c r="G65" s="157">
        <v>285443.2302506766</v>
      </c>
      <c r="H65" s="157">
        <v>262955.086164767</v>
      </c>
      <c r="I65" s="157">
        <v>65956.2246562001</v>
      </c>
      <c r="J65" s="157">
        <v>64.5</v>
      </c>
      <c r="K65" s="116"/>
      <c r="L65" s="117"/>
      <c r="M65" s="117"/>
      <c r="P65" s="22"/>
      <c r="Q65" s="22"/>
    </row>
    <row r="66" spans="1:17" ht="11.25">
      <c r="A66" s="5"/>
      <c r="B66" s="23"/>
      <c r="C66" s="15" t="s">
        <v>25</v>
      </c>
      <c r="D66" s="157">
        <v>162.829217122927</v>
      </c>
      <c r="E66" s="157">
        <v>2782.81539127271</v>
      </c>
      <c r="F66" s="157">
        <v>160.486350811685</v>
      </c>
      <c r="G66" s="157">
        <v>281480.4597293537</v>
      </c>
      <c r="H66" s="157">
        <v>259177.694090234</v>
      </c>
      <c r="I66" s="157">
        <v>65505.4721239521</v>
      </c>
      <c r="J66" s="157">
        <v>61.6</v>
      </c>
      <c r="K66" s="116"/>
      <c r="L66" s="117"/>
      <c r="M66" s="117"/>
      <c r="P66" s="22"/>
      <c r="Q66" s="22"/>
    </row>
    <row r="67" spans="1:17" ht="11.25">
      <c r="A67" s="5"/>
      <c r="B67" s="129"/>
      <c r="C67" s="18" t="s">
        <v>26</v>
      </c>
      <c r="D67" s="158">
        <v>160.160704210007</v>
      </c>
      <c r="E67" s="158">
        <v>2820.92636108208</v>
      </c>
      <c r="F67" s="158">
        <v>157.364481910533</v>
      </c>
      <c r="G67" s="158">
        <v>282366.62262639275</v>
      </c>
      <c r="H67" s="158">
        <v>244229.13441961</v>
      </c>
      <c r="I67" s="158">
        <v>65023.1180022336</v>
      </c>
      <c r="J67" s="158">
        <v>59.3</v>
      </c>
      <c r="K67" s="116"/>
      <c r="L67" s="117"/>
      <c r="M67" s="117"/>
      <c r="P67" s="22"/>
      <c r="Q67" s="22"/>
    </row>
    <row r="68" spans="1:17" ht="11.25">
      <c r="A68" s="5"/>
      <c r="B68" s="23">
        <v>2015</v>
      </c>
      <c r="C68" s="15" t="s">
        <v>27</v>
      </c>
      <c r="D68" s="157">
        <v>168.862042766238</v>
      </c>
      <c r="E68" s="157">
        <v>3012.8966552766</v>
      </c>
      <c r="F68" s="157">
        <v>157.329515624142</v>
      </c>
      <c r="G68" s="157">
        <v>286395.9852390633</v>
      </c>
      <c r="H68" s="157">
        <v>244624.701309884</v>
      </c>
      <c r="I68" s="157">
        <v>68891.9812833063</v>
      </c>
      <c r="J68" s="157">
        <v>60.5</v>
      </c>
      <c r="K68" s="116"/>
      <c r="L68" s="117"/>
      <c r="M68" s="117"/>
      <c r="P68" s="22"/>
      <c r="Q68" s="22"/>
    </row>
    <row r="69" spans="1:17" ht="11.25">
      <c r="A69" s="5"/>
      <c r="B69" s="23"/>
      <c r="C69" s="15" t="s">
        <v>16</v>
      </c>
      <c r="D69" s="157">
        <v>167.882477159628</v>
      </c>
      <c r="E69" s="157">
        <v>2848.39100786232</v>
      </c>
      <c r="F69" s="157">
        <v>152.258372206819</v>
      </c>
      <c r="G69" s="157">
        <v>281392.2679987437</v>
      </c>
      <c r="H69" s="157">
        <v>233441.045502328</v>
      </c>
      <c r="I69" s="157">
        <v>64940.9320892696</v>
      </c>
      <c r="J69" s="157">
        <v>60.2</v>
      </c>
      <c r="K69" s="116"/>
      <c r="L69" s="117"/>
      <c r="M69" s="117"/>
      <c r="P69" s="22"/>
      <c r="Q69" s="22"/>
    </row>
    <row r="70" spans="1:17" ht="11.25">
      <c r="A70" s="5"/>
      <c r="B70" s="23"/>
      <c r="C70" s="15" t="s">
        <v>17</v>
      </c>
      <c r="D70" s="157">
        <v>162.139239476588</v>
      </c>
      <c r="E70" s="157">
        <v>2690.87642214816</v>
      </c>
      <c r="F70" s="157">
        <v>159.255497900218</v>
      </c>
      <c r="G70" s="157">
        <v>280124.66096995486</v>
      </c>
      <c r="H70" s="157">
        <v>233126.070260413</v>
      </c>
      <c r="I70" s="157">
        <v>64306.3144334957</v>
      </c>
      <c r="J70" s="157">
        <v>61.3</v>
      </c>
      <c r="K70" s="116"/>
      <c r="L70" s="117"/>
      <c r="M70" s="117"/>
      <c r="P70" s="22"/>
      <c r="Q70" s="22"/>
    </row>
    <row r="71" spans="1:17" ht="11.25">
      <c r="A71" s="5"/>
      <c r="B71" s="23"/>
      <c r="C71" s="15" t="s">
        <v>18</v>
      </c>
      <c r="D71" s="157">
        <v>151.871713522304</v>
      </c>
      <c r="E71" s="157">
        <v>2861.04558510536</v>
      </c>
      <c r="F71" s="157">
        <v>151.601130501977</v>
      </c>
      <c r="G71" s="157">
        <v>277509.0964218694</v>
      </c>
      <c r="H71" s="157">
        <v>212261.484678882</v>
      </c>
      <c r="I71" s="157">
        <v>63629.459815827</v>
      </c>
      <c r="J71" s="157">
        <v>62.7</v>
      </c>
      <c r="K71" s="116"/>
      <c r="L71" s="117"/>
      <c r="M71" s="117"/>
      <c r="P71" s="22"/>
      <c r="Q71" s="22"/>
    </row>
    <row r="72" spans="1:17" ht="11.25">
      <c r="A72" s="5"/>
      <c r="B72" s="23"/>
      <c r="C72" s="15" t="s">
        <v>19</v>
      </c>
      <c r="D72" s="157">
        <v>146.933237237272</v>
      </c>
      <c r="E72" s="157">
        <v>2873.40261767305</v>
      </c>
      <c r="F72" s="157">
        <v>152.405909103512</v>
      </c>
      <c r="G72" s="157">
        <v>269324.53278418846</v>
      </c>
      <c r="H72" s="157">
        <v>204114.024840972</v>
      </c>
      <c r="I72" s="157">
        <v>62799.2467600824</v>
      </c>
      <c r="J72" s="157">
        <v>65</v>
      </c>
      <c r="K72" s="116"/>
      <c r="L72" s="117"/>
      <c r="M72" s="117"/>
      <c r="P72" s="22"/>
      <c r="Q72" s="22"/>
    </row>
    <row r="73" spans="1:17" ht="11.25">
      <c r="A73" s="5"/>
      <c r="B73" s="23"/>
      <c r="C73" s="15" t="s">
        <v>20</v>
      </c>
      <c r="D73" s="157">
        <v>147.892471137536</v>
      </c>
      <c r="E73" s="157">
        <v>2835.40291919356</v>
      </c>
      <c r="F73" s="157">
        <v>150.9875652166</v>
      </c>
      <c r="G73" s="157">
        <v>273405.34453282674</v>
      </c>
      <c r="H73" s="157">
        <v>193569.325317359</v>
      </c>
      <c r="I73" s="157">
        <v>63062.564143486</v>
      </c>
      <c r="J73" s="157">
        <v>65.6</v>
      </c>
      <c r="K73" s="116"/>
      <c r="L73" s="117"/>
      <c r="M73" s="117"/>
      <c r="P73" s="22"/>
      <c r="Q73" s="22"/>
    </row>
    <row r="74" spans="1:17" ht="11.25">
      <c r="A74" s="5"/>
      <c r="B74" s="23"/>
      <c r="C74" s="15" t="s">
        <v>21</v>
      </c>
      <c r="D74" s="157">
        <v>151.31509800294</v>
      </c>
      <c r="E74" s="157">
        <v>2781.12161205021</v>
      </c>
      <c r="F74" s="157">
        <v>151.525359805966</v>
      </c>
      <c r="G74" s="157">
        <v>284832.65321830136</v>
      </c>
      <c r="H74" s="157">
        <v>214151.866487858</v>
      </c>
      <c r="I74" s="157">
        <v>62849.5834652476</v>
      </c>
      <c r="J74" s="157">
        <v>67.2</v>
      </c>
      <c r="K74" s="116"/>
      <c r="L74" s="117"/>
      <c r="M74" s="117"/>
      <c r="P74" s="22"/>
      <c r="Q74" s="22"/>
    </row>
    <row r="75" spans="1:17" ht="11.25">
      <c r="A75" s="5"/>
      <c r="B75" s="23"/>
      <c r="C75" s="15" t="s">
        <v>22</v>
      </c>
      <c r="D75" s="157">
        <v>129.840169880954</v>
      </c>
      <c r="E75" s="157">
        <v>2728.61573479882</v>
      </c>
      <c r="F75" s="157">
        <v>150.3693626089</v>
      </c>
      <c r="G75" s="157">
        <v>270991.21589298896</v>
      </c>
      <c r="H75" s="157">
        <v>196258.337212309</v>
      </c>
      <c r="I75" s="157">
        <v>62619.7509369155</v>
      </c>
      <c r="J75" s="157">
        <v>69.6</v>
      </c>
      <c r="K75" s="116"/>
      <c r="L75" s="117"/>
      <c r="M75" s="117"/>
      <c r="P75" s="22"/>
      <c r="Q75" s="22"/>
    </row>
    <row r="76" spans="1:17" ht="11.25">
      <c r="A76" s="5"/>
      <c r="B76" s="23"/>
      <c r="C76" s="15" t="s">
        <v>23</v>
      </c>
      <c r="D76" s="157">
        <v>136.103186284876</v>
      </c>
      <c r="E76" s="157">
        <v>2462.64448049031</v>
      </c>
      <c r="F76" s="157">
        <v>148.686000147764</v>
      </c>
      <c r="G76" s="157">
        <v>275640.8452614746</v>
      </c>
      <c r="H76" s="157">
        <v>168895.416064359</v>
      </c>
      <c r="I76" s="157">
        <v>63254.678737203</v>
      </c>
      <c r="J76" s="157">
        <v>70.7</v>
      </c>
      <c r="K76" s="116"/>
      <c r="L76" s="117"/>
      <c r="M76" s="117"/>
      <c r="P76" s="22"/>
      <c r="Q76" s="22"/>
    </row>
    <row r="77" spans="1:17" ht="11.25">
      <c r="A77" s="5"/>
      <c r="B77" s="23"/>
      <c r="C77" s="15" t="s">
        <v>24</v>
      </c>
      <c r="D77" s="157">
        <v>134.714470446665</v>
      </c>
      <c r="E77" s="157">
        <v>2817.65702084538</v>
      </c>
      <c r="F77" s="157">
        <v>148.534935001557</v>
      </c>
      <c r="G77" s="157">
        <v>276632.7687563185</v>
      </c>
      <c r="H77" s="157">
        <v>182821.072765109</v>
      </c>
      <c r="I77" s="157">
        <v>63637.7961550821</v>
      </c>
      <c r="J77" s="157">
        <v>74.2</v>
      </c>
      <c r="K77" s="116"/>
      <c r="L77" s="117"/>
      <c r="M77" s="117"/>
      <c r="P77" s="22"/>
      <c r="Q77" s="22"/>
    </row>
    <row r="78" spans="1:17" ht="11.25">
      <c r="A78" s="5"/>
      <c r="B78" s="23"/>
      <c r="C78" s="15" t="s">
        <v>25</v>
      </c>
      <c r="D78" s="157"/>
      <c r="E78" s="157"/>
      <c r="F78" s="157"/>
      <c r="G78" s="157"/>
      <c r="H78" s="157">
        <v>170107.6084562</v>
      </c>
      <c r="I78" s="157"/>
      <c r="J78" s="157"/>
      <c r="K78" s="116"/>
      <c r="L78" s="117"/>
      <c r="M78" s="117"/>
      <c r="P78" s="22"/>
      <c r="Q78" s="22"/>
    </row>
    <row r="79" spans="1:17" ht="12" thickBot="1">
      <c r="A79" s="5"/>
      <c r="B79" s="228"/>
      <c r="C79" s="227"/>
      <c r="D79" s="229"/>
      <c r="E79" s="229"/>
      <c r="F79" s="229"/>
      <c r="G79" s="229"/>
      <c r="H79" s="229"/>
      <c r="I79" s="229"/>
      <c r="J79" s="229"/>
      <c r="K79" s="116"/>
      <c r="L79" s="117"/>
      <c r="M79" s="117"/>
      <c r="P79" s="22"/>
      <c r="Q79" s="22"/>
    </row>
    <row r="80" spans="2:17" ht="11.25">
      <c r="B80" s="129"/>
      <c r="C80" s="18" t="s">
        <v>263</v>
      </c>
      <c r="D80" s="187">
        <f>D77/D76-1</f>
        <v>-0.010203404314901854</v>
      </c>
      <c r="E80" s="187">
        <f aca="true" t="shared" si="0" ref="E80:J80">E77/E76-1</f>
        <v>0.14415907093677904</v>
      </c>
      <c r="F80" s="187">
        <f t="shared" si="0"/>
        <v>-0.0010160011437315708</v>
      </c>
      <c r="G80" s="187">
        <f t="shared" si="0"/>
        <v>0.0035986085222707853</v>
      </c>
      <c r="H80" s="187">
        <f>H78/H77-1</f>
        <v>-0.06954047537639962</v>
      </c>
      <c r="I80" s="187">
        <f t="shared" si="0"/>
        <v>0.006056744347256782</v>
      </c>
      <c r="J80" s="187">
        <f t="shared" si="0"/>
        <v>0.04950495049504955</v>
      </c>
      <c r="K80" s="116"/>
      <c r="L80" s="117"/>
      <c r="M80" s="117"/>
      <c r="P80" s="22"/>
      <c r="Q80" s="22"/>
    </row>
    <row r="81" spans="2:17" ht="11.25">
      <c r="B81" s="23"/>
      <c r="C81" s="15" t="s">
        <v>216</v>
      </c>
      <c r="D81" s="157"/>
      <c r="E81" s="157"/>
      <c r="F81" s="157"/>
      <c r="G81" s="157"/>
      <c r="H81" s="157"/>
      <c r="I81" s="157"/>
      <c r="J81" s="157"/>
      <c r="K81" s="116"/>
      <c r="L81" s="117"/>
      <c r="M81" s="117"/>
      <c r="P81" s="22"/>
      <c r="Q81" s="22"/>
    </row>
    <row r="82" spans="2:17" ht="11.25">
      <c r="B82" s="23"/>
      <c r="C82" s="15" t="s">
        <v>257</v>
      </c>
      <c r="D82" s="157"/>
      <c r="E82" s="157"/>
      <c r="F82" s="157"/>
      <c r="G82" s="157"/>
      <c r="H82" s="157"/>
      <c r="I82" s="157"/>
      <c r="J82" s="157"/>
      <c r="K82" s="116"/>
      <c r="L82" s="117"/>
      <c r="M82" s="117"/>
      <c r="P82" s="22"/>
      <c r="Q82" s="22"/>
    </row>
    <row r="83" spans="2:11" ht="11.25">
      <c r="B83" s="23"/>
      <c r="C83" s="5"/>
      <c r="D83" s="5"/>
      <c r="E83" s="5"/>
      <c r="F83" s="5"/>
      <c r="G83" s="50"/>
      <c r="H83" s="50"/>
      <c r="I83" s="50"/>
      <c r="J83" s="5"/>
      <c r="K83" s="125"/>
    </row>
    <row r="84" spans="2:11" ht="11.25">
      <c r="B84" s="23"/>
      <c r="C84" s="5"/>
      <c r="D84" s="5"/>
      <c r="E84" s="5"/>
      <c r="F84" s="5"/>
      <c r="G84" s="50"/>
      <c r="H84" s="50"/>
      <c r="I84" s="50"/>
      <c r="J84" s="5"/>
      <c r="K84" s="125"/>
    </row>
    <row r="85" spans="7:9" ht="11.25">
      <c r="G85" s="165"/>
      <c r="H85" s="165"/>
      <c r="I85" s="16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85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J2" sqref="J2"/>
      <selection pane="topRight" activeCell="J2" sqref="J2"/>
      <selection pane="bottomLeft" activeCell="J2" sqref="J2"/>
      <selection pane="bottomRight" activeCell="N14" sqref="N14"/>
    </sheetView>
  </sheetViews>
  <sheetFormatPr defaultColWidth="9.140625" defaultRowHeight="12.75"/>
  <cols>
    <col min="1" max="1" width="2.28125" style="22" customWidth="1"/>
    <col min="2" max="2" width="4.140625" style="9" customWidth="1"/>
    <col min="3" max="3" width="15.00390625" style="5" customWidth="1"/>
    <col min="4" max="5" width="7.8515625" style="24" customWidth="1"/>
    <col min="6" max="6" width="1.1484375" style="24" customWidth="1"/>
    <col min="7" max="8" width="7.8515625" style="24" customWidth="1"/>
    <col min="9" max="10" width="1.1484375" style="24" customWidth="1"/>
    <col min="11" max="11" width="7.8515625" style="24" customWidth="1"/>
    <col min="12" max="12" width="9.140625" style="193" customWidth="1"/>
    <col min="13" max="16384" width="9.140625" style="22" customWidth="1"/>
  </cols>
  <sheetData>
    <row r="1" spans="2:12" ht="12.75">
      <c r="B1" s="69" t="s">
        <v>182</v>
      </c>
      <c r="C1" s="119"/>
      <c r="D1" s="27"/>
      <c r="E1" s="27"/>
      <c r="F1" s="27"/>
      <c r="G1" s="27"/>
      <c r="H1" s="27"/>
      <c r="I1" s="27"/>
      <c r="J1" s="27"/>
      <c r="K1" s="22"/>
      <c r="L1" s="211" t="str">
        <f>'Tab 1'!K1</f>
        <v>Carta de Conjuntura | Dez-2015</v>
      </c>
    </row>
    <row r="3" ht="11.25">
      <c r="C3" s="28" t="s">
        <v>31</v>
      </c>
    </row>
    <row r="4" ht="11.25">
      <c r="C4" s="7" t="s">
        <v>166</v>
      </c>
    </row>
    <row r="5" ht="11.25">
      <c r="C5" s="9"/>
    </row>
    <row r="6" spans="2:12" s="84" customFormat="1" ht="23.25" customHeight="1">
      <c r="B6" s="151"/>
      <c r="C6" s="250" t="s">
        <v>1</v>
      </c>
      <c r="D6" s="249" t="s">
        <v>164</v>
      </c>
      <c r="E6" s="249"/>
      <c r="F6" s="94"/>
      <c r="G6" s="249" t="s">
        <v>2</v>
      </c>
      <c r="H6" s="249"/>
      <c r="I6" s="94"/>
      <c r="J6" s="94"/>
      <c r="K6" s="249" t="s">
        <v>165</v>
      </c>
      <c r="L6" s="249"/>
    </row>
    <row r="7" spans="2:12" s="29" customFormat="1" ht="26.25" customHeight="1" thickBot="1">
      <c r="B7" s="79"/>
      <c r="C7" s="251"/>
      <c r="D7" s="102" t="s">
        <v>106</v>
      </c>
      <c r="E7" s="102" t="s">
        <v>29</v>
      </c>
      <c r="F7" s="102"/>
      <c r="G7" s="102" t="s">
        <v>106</v>
      </c>
      <c r="H7" s="102" t="s">
        <v>29</v>
      </c>
      <c r="I7" s="102"/>
      <c r="J7" s="102"/>
      <c r="K7" s="102" t="s">
        <v>107</v>
      </c>
      <c r="L7" s="194" t="s">
        <v>108</v>
      </c>
    </row>
    <row r="8" spans="2:13" s="5" customFormat="1" ht="12" thickTop="1">
      <c r="B8" s="9">
        <v>2010</v>
      </c>
      <c r="C8" s="15">
        <v>40179</v>
      </c>
      <c r="D8" s="183">
        <v>125.81</v>
      </c>
      <c r="E8" s="183">
        <v>134.09</v>
      </c>
      <c r="F8" s="27"/>
      <c r="G8" s="240">
        <v>91.2</v>
      </c>
      <c r="H8" s="183">
        <v>101.2</v>
      </c>
      <c r="I8" s="27"/>
      <c r="J8" s="27"/>
      <c r="K8" s="183">
        <v>82.1</v>
      </c>
      <c r="L8" s="237">
        <v>83.7</v>
      </c>
      <c r="M8" s="22"/>
    </row>
    <row r="9" spans="2:13" s="5" customFormat="1" ht="11.25">
      <c r="B9" s="9" t="s">
        <v>38</v>
      </c>
      <c r="C9" s="15">
        <v>40210</v>
      </c>
      <c r="D9" s="183">
        <v>127.61</v>
      </c>
      <c r="E9" s="183">
        <v>135.43</v>
      </c>
      <c r="F9" s="27"/>
      <c r="G9" s="240">
        <v>89</v>
      </c>
      <c r="H9" s="183">
        <v>101.1</v>
      </c>
      <c r="I9" s="27"/>
      <c r="J9" s="27"/>
      <c r="K9" s="183">
        <v>83.1</v>
      </c>
      <c r="L9" s="237">
        <v>83.9</v>
      </c>
      <c r="M9" s="22"/>
    </row>
    <row r="10" spans="2:13" s="5" customFormat="1" ht="11.25">
      <c r="B10" s="9"/>
      <c r="C10" s="15">
        <v>40238</v>
      </c>
      <c r="D10" s="183">
        <v>143.44</v>
      </c>
      <c r="E10" s="183">
        <v>136.66</v>
      </c>
      <c r="F10" s="27"/>
      <c r="G10" s="240">
        <v>105.1</v>
      </c>
      <c r="H10" s="183">
        <v>102.1</v>
      </c>
      <c r="I10" s="27"/>
      <c r="J10" s="27"/>
      <c r="K10" s="183">
        <v>83.5</v>
      </c>
      <c r="L10" s="237">
        <v>84.3</v>
      </c>
      <c r="M10" s="22"/>
    </row>
    <row r="11" spans="2:13" s="5" customFormat="1" ht="11.25">
      <c r="B11" s="9" t="s">
        <v>38</v>
      </c>
      <c r="C11" s="15">
        <v>40269</v>
      </c>
      <c r="D11" s="183">
        <v>136.87</v>
      </c>
      <c r="E11" s="183">
        <v>136.9</v>
      </c>
      <c r="F11" s="27"/>
      <c r="G11" s="240">
        <v>99.3</v>
      </c>
      <c r="H11" s="183">
        <v>103.3</v>
      </c>
      <c r="I11" s="27"/>
      <c r="J11" s="27"/>
      <c r="K11" s="183">
        <v>84.5</v>
      </c>
      <c r="L11" s="237">
        <v>84.9</v>
      </c>
      <c r="M11" s="22"/>
    </row>
    <row r="12" spans="2:13" s="5" customFormat="1" ht="11.25">
      <c r="B12" s="9" t="s">
        <v>38</v>
      </c>
      <c r="C12" s="15">
        <v>40299</v>
      </c>
      <c r="D12" s="183">
        <v>136.52</v>
      </c>
      <c r="E12" s="183">
        <v>136.29</v>
      </c>
      <c r="F12" s="24"/>
      <c r="G12" s="240">
        <v>104.3</v>
      </c>
      <c r="H12" s="183">
        <v>102.8</v>
      </c>
      <c r="I12" s="24"/>
      <c r="J12" s="27"/>
      <c r="K12" s="183">
        <v>84.6</v>
      </c>
      <c r="L12" s="237">
        <v>84.9</v>
      </c>
      <c r="M12" s="22"/>
    </row>
    <row r="13" spans="2:13" s="5" customFormat="1" ht="11.25">
      <c r="B13" s="9" t="s">
        <v>38</v>
      </c>
      <c r="C13" s="15">
        <v>40330</v>
      </c>
      <c r="D13" s="183">
        <v>136.09</v>
      </c>
      <c r="E13" s="183">
        <v>136.19</v>
      </c>
      <c r="F13" s="27"/>
      <c r="G13" s="240">
        <v>102.5</v>
      </c>
      <c r="H13" s="183">
        <v>102.7</v>
      </c>
      <c r="I13" s="27"/>
      <c r="J13" s="27"/>
      <c r="K13" s="183">
        <v>85.1</v>
      </c>
      <c r="L13" s="237">
        <v>85.3</v>
      </c>
      <c r="M13" s="22"/>
    </row>
    <row r="14" spans="2:13" s="5" customFormat="1" ht="11.25">
      <c r="B14" s="9" t="s">
        <v>38</v>
      </c>
      <c r="C14" s="15">
        <v>40360</v>
      </c>
      <c r="D14" s="183">
        <v>141.64</v>
      </c>
      <c r="E14" s="183">
        <v>136.48</v>
      </c>
      <c r="F14" s="27"/>
      <c r="G14" s="240">
        <v>106.9</v>
      </c>
      <c r="H14" s="183">
        <v>101.7</v>
      </c>
      <c r="I14" s="27"/>
      <c r="J14" s="24"/>
      <c r="K14" s="183">
        <v>85</v>
      </c>
      <c r="L14" s="237">
        <v>85.1</v>
      </c>
      <c r="M14" s="22"/>
    </row>
    <row r="15" spans="2:13" s="5" customFormat="1" ht="11.25">
      <c r="B15" s="9" t="s">
        <v>38</v>
      </c>
      <c r="C15" s="15">
        <v>40391</v>
      </c>
      <c r="D15" s="183">
        <v>141.55</v>
      </c>
      <c r="E15" s="183">
        <v>137</v>
      </c>
      <c r="F15" s="27"/>
      <c r="G15" s="240">
        <v>108.1</v>
      </c>
      <c r="H15" s="183">
        <v>101.3</v>
      </c>
      <c r="I15" s="27"/>
      <c r="J15" s="27"/>
      <c r="K15" s="183">
        <v>85.4</v>
      </c>
      <c r="L15" s="237">
        <v>85</v>
      </c>
      <c r="M15" s="22"/>
    </row>
    <row r="16" spans="2:13" s="5" customFormat="1" ht="11.25">
      <c r="B16" s="9" t="s">
        <v>38</v>
      </c>
      <c r="C16" s="15">
        <v>40422</v>
      </c>
      <c r="D16" s="183">
        <v>139.46</v>
      </c>
      <c r="E16" s="183">
        <v>138.38</v>
      </c>
      <c r="F16" s="27"/>
      <c r="G16" s="240">
        <v>105.8</v>
      </c>
      <c r="H16" s="183">
        <v>101.5</v>
      </c>
      <c r="I16" s="27"/>
      <c r="J16" s="27"/>
      <c r="K16" s="183">
        <v>85.9</v>
      </c>
      <c r="L16" s="237">
        <v>85.1</v>
      </c>
      <c r="M16" s="22"/>
    </row>
    <row r="17" spans="2:13" s="5" customFormat="1" ht="11.25">
      <c r="B17" s="9" t="s">
        <v>38</v>
      </c>
      <c r="C17" s="15">
        <v>40452</v>
      </c>
      <c r="D17" s="183">
        <v>139.33</v>
      </c>
      <c r="E17" s="183">
        <v>138.64</v>
      </c>
      <c r="F17" s="24"/>
      <c r="G17" s="241">
        <v>107.7</v>
      </c>
      <c r="H17" s="183">
        <v>101.5</v>
      </c>
      <c r="I17" s="24"/>
      <c r="J17" s="27"/>
      <c r="K17" s="183">
        <v>86.4</v>
      </c>
      <c r="L17" s="237">
        <v>85.2</v>
      </c>
      <c r="M17" s="22"/>
    </row>
    <row r="18" spans="2:13" s="5" customFormat="1" ht="11.25">
      <c r="B18" s="9" t="s">
        <v>38</v>
      </c>
      <c r="C18" s="15">
        <v>40483</v>
      </c>
      <c r="D18" s="183">
        <v>139.68</v>
      </c>
      <c r="E18" s="183">
        <v>139.21</v>
      </c>
      <c r="F18" s="24"/>
      <c r="G18" s="241">
        <v>106.8</v>
      </c>
      <c r="H18" s="183">
        <v>101.8</v>
      </c>
      <c r="I18" s="24"/>
      <c r="J18" s="27"/>
      <c r="K18" s="183">
        <v>86.1</v>
      </c>
      <c r="L18" s="237">
        <v>84.9</v>
      </c>
      <c r="M18" s="22"/>
    </row>
    <row r="19" spans="2:13" s="5" customFormat="1" ht="11.25">
      <c r="B19" s="45" t="s">
        <v>38</v>
      </c>
      <c r="C19" s="18">
        <v>40513</v>
      </c>
      <c r="D19" s="184">
        <v>136.69</v>
      </c>
      <c r="E19" s="184">
        <v>140.3</v>
      </c>
      <c r="F19" s="52"/>
      <c r="G19" s="242">
        <v>96.6</v>
      </c>
      <c r="H19" s="184">
        <v>102.8</v>
      </c>
      <c r="I19" s="52"/>
      <c r="J19" s="52"/>
      <c r="K19" s="184">
        <v>85.3</v>
      </c>
      <c r="L19" s="238">
        <v>84.7</v>
      </c>
      <c r="M19" s="22"/>
    </row>
    <row r="20" spans="2:13" s="5" customFormat="1" ht="11.25">
      <c r="B20" s="9">
        <v>2011</v>
      </c>
      <c r="C20" s="15">
        <v>40544</v>
      </c>
      <c r="D20" s="183">
        <v>132.66</v>
      </c>
      <c r="E20" s="183">
        <v>140.65</v>
      </c>
      <c r="F20" s="24"/>
      <c r="G20" s="241">
        <v>93.2</v>
      </c>
      <c r="H20" s="183">
        <v>102.9</v>
      </c>
      <c r="I20" s="24"/>
      <c r="J20" s="24"/>
      <c r="K20" s="183">
        <v>83.1</v>
      </c>
      <c r="L20" s="237">
        <v>84.7</v>
      </c>
      <c r="M20" s="22"/>
    </row>
    <row r="21" spans="2:13" s="5" customFormat="1" ht="11.25">
      <c r="B21" s="9" t="s">
        <v>38</v>
      </c>
      <c r="C21" s="15">
        <v>40575</v>
      </c>
      <c r="D21" s="183">
        <v>136.18</v>
      </c>
      <c r="E21" s="183">
        <v>140.52</v>
      </c>
      <c r="F21" s="24"/>
      <c r="G21" s="241">
        <v>95.4</v>
      </c>
      <c r="H21" s="183">
        <v>104.7</v>
      </c>
      <c r="I21" s="24"/>
      <c r="J21" s="24"/>
      <c r="K21" s="183">
        <v>83.7</v>
      </c>
      <c r="L21" s="237">
        <v>84.5</v>
      </c>
      <c r="M21" s="22"/>
    </row>
    <row r="22" spans="2:13" s="5" customFormat="1" ht="11.25">
      <c r="B22" s="9" t="s">
        <v>38</v>
      </c>
      <c r="C22" s="15">
        <v>40603</v>
      </c>
      <c r="D22" s="183">
        <v>144.93</v>
      </c>
      <c r="E22" s="183">
        <v>141.73</v>
      </c>
      <c r="F22" s="24"/>
      <c r="G22" s="241">
        <v>104.4</v>
      </c>
      <c r="H22" s="183">
        <v>105.1</v>
      </c>
      <c r="I22" s="24"/>
      <c r="J22" s="27"/>
      <c r="K22" s="183">
        <v>83.5</v>
      </c>
      <c r="L22" s="237">
        <v>84.3</v>
      </c>
      <c r="M22" s="22"/>
    </row>
    <row r="23" spans="2:13" s="5" customFormat="1" ht="11.25">
      <c r="B23" s="9" t="s">
        <v>38</v>
      </c>
      <c r="C23" s="15">
        <v>40634</v>
      </c>
      <c r="D23" s="183">
        <v>139.89</v>
      </c>
      <c r="E23" s="183">
        <v>140.9</v>
      </c>
      <c r="F23" s="27"/>
      <c r="G23" s="241">
        <v>97.5</v>
      </c>
      <c r="H23" s="183">
        <v>102.3</v>
      </c>
      <c r="I23" s="27"/>
      <c r="J23" s="27"/>
      <c r="K23" s="183">
        <v>84</v>
      </c>
      <c r="L23" s="237">
        <v>84.4</v>
      </c>
      <c r="M23" s="22"/>
    </row>
    <row r="24" spans="2:13" s="5" customFormat="1" ht="11.25">
      <c r="B24" s="9" t="s">
        <v>38</v>
      </c>
      <c r="C24" s="15">
        <v>40664</v>
      </c>
      <c r="D24" s="183">
        <v>143.23</v>
      </c>
      <c r="E24" s="183">
        <v>142.09</v>
      </c>
      <c r="F24" s="27"/>
      <c r="G24" s="241">
        <v>107.1</v>
      </c>
      <c r="H24" s="183">
        <v>105.1</v>
      </c>
      <c r="I24" s="27"/>
      <c r="J24" s="27"/>
      <c r="K24" s="183">
        <v>84.1</v>
      </c>
      <c r="L24" s="237">
        <v>84.3</v>
      </c>
      <c r="M24" s="22"/>
    </row>
    <row r="25" spans="2:13" s="5" customFormat="1" ht="11.25">
      <c r="B25" s="9" t="s">
        <v>38</v>
      </c>
      <c r="C25" s="15">
        <v>40695</v>
      </c>
      <c r="D25" s="183">
        <v>141.75</v>
      </c>
      <c r="E25" s="183">
        <v>141.74</v>
      </c>
      <c r="F25" s="27"/>
      <c r="G25" s="241">
        <v>102.8</v>
      </c>
      <c r="H25" s="183">
        <v>102.9</v>
      </c>
      <c r="I25" s="27"/>
      <c r="J25" s="27"/>
      <c r="K25" s="183">
        <v>84.1</v>
      </c>
      <c r="L25" s="237">
        <v>84.3</v>
      </c>
      <c r="M25" s="22"/>
    </row>
    <row r="26" spans="2:13" s="5" customFormat="1" ht="11.25">
      <c r="B26" s="9" t="s">
        <v>38</v>
      </c>
      <c r="C26" s="15">
        <v>40725</v>
      </c>
      <c r="D26" s="183">
        <v>145.19</v>
      </c>
      <c r="E26" s="183">
        <v>142.22</v>
      </c>
      <c r="F26" s="27"/>
      <c r="G26" s="241">
        <v>106.1</v>
      </c>
      <c r="H26" s="183">
        <v>103.5</v>
      </c>
      <c r="I26" s="27"/>
      <c r="J26" s="27"/>
      <c r="K26" s="183">
        <v>84</v>
      </c>
      <c r="L26" s="237">
        <v>84.1</v>
      </c>
      <c r="M26" s="22"/>
    </row>
    <row r="27" spans="2:13" s="5" customFormat="1" ht="11.25">
      <c r="B27" s="9" t="s">
        <v>38</v>
      </c>
      <c r="C27" s="15">
        <v>40756</v>
      </c>
      <c r="D27" s="183">
        <v>147.51</v>
      </c>
      <c r="E27" s="183">
        <v>141.6</v>
      </c>
      <c r="F27" s="27"/>
      <c r="G27" s="241">
        <v>110.8</v>
      </c>
      <c r="H27" s="183">
        <v>101.3</v>
      </c>
      <c r="I27" s="27"/>
      <c r="J27" s="27"/>
      <c r="K27" s="183">
        <v>84</v>
      </c>
      <c r="L27" s="237">
        <v>83.6</v>
      </c>
      <c r="M27" s="22"/>
    </row>
    <row r="28" spans="2:13" s="5" customFormat="1" ht="11.25">
      <c r="B28" s="9" t="s">
        <v>38</v>
      </c>
      <c r="C28" s="15">
        <v>40787</v>
      </c>
      <c r="D28" s="183">
        <v>142.3</v>
      </c>
      <c r="E28" s="183">
        <v>141.1</v>
      </c>
      <c r="F28" s="27"/>
      <c r="G28" s="241">
        <v>104.8</v>
      </c>
      <c r="H28" s="183">
        <v>100.3</v>
      </c>
      <c r="I28" s="27"/>
      <c r="J28" s="27"/>
      <c r="K28" s="183">
        <v>84.4</v>
      </c>
      <c r="L28" s="237">
        <v>83.6</v>
      </c>
      <c r="M28" s="22"/>
    </row>
    <row r="29" spans="2:13" s="5" customFormat="1" ht="11.25">
      <c r="B29" s="9" t="s">
        <v>38</v>
      </c>
      <c r="C29" s="15">
        <v>40817</v>
      </c>
      <c r="D29" s="183">
        <v>142.02</v>
      </c>
      <c r="E29" s="183">
        <v>140.73</v>
      </c>
      <c r="F29" s="27"/>
      <c r="G29" s="241">
        <v>106.3</v>
      </c>
      <c r="H29" s="183">
        <v>99.4</v>
      </c>
      <c r="I29" s="27"/>
      <c r="J29" s="27"/>
      <c r="K29" s="183">
        <v>84.7</v>
      </c>
      <c r="L29" s="237">
        <v>83.5</v>
      </c>
      <c r="M29" s="22"/>
    </row>
    <row r="30" spans="2:13" s="5" customFormat="1" ht="11.25">
      <c r="B30" s="9" t="s">
        <v>38</v>
      </c>
      <c r="C30" s="15">
        <v>40848</v>
      </c>
      <c r="D30" s="183">
        <v>141.87</v>
      </c>
      <c r="E30" s="183">
        <v>141.95</v>
      </c>
      <c r="F30" s="27"/>
      <c r="G30" s="241">
        <v>104.2</v>
      </c>
      <c r="H30" s="183">
        <v>99.9</v>
      </c>
      <c r="I30" s="27"/>
      <c r="J30" s="27"/>
      <c r="K30" s="183">
        <v>84.5</v>
      </c>
      <c r="L30" s="237">
        <v>83.3</v>
      </c>
      <c r="M30" s="22"/>
    </row>
    <row r="31" spans="2:13" s="5" customFormat="1" ht="11.25">
      <c r="B31" s="45" t="s">
        <v>38</v>
      </c>
      <c r="C31" s="18">
        <v>40878</v>
      </c>
      <c r="D31" s="184">
        <v>139.23</v>
      </c>
      <c r="E31" s="184">
        <v>143.27</v>
      </c>
      <c r="F31" s="98"/>
      <c r="G31" s="242">
        <v>95.7</v>
      </c>
      <c r="H31" s="184">
        <v>102.6</v>
      </c>
      <c r="I31" s="98"/>
      <c r="J31" s="98"/>
      <c r="K31" s="184">
        <v>84.1</v>
      </c>
      <c r="L31" s="238">
        <v>83.5</v>
      </c>
      <c r="M31" s="22"/>
    </row>
    <row r="32" spans="2:13" s="5" customFormat="1" ht="11.25">
      <c r="B32" s="9"/>
      <c r="C32" s="15">
        <v>40909</v>
      </c>
      <c r="D32" s="183">
        <v>133.34</v>
      </c>
      <c r="E32" s="183">
        <v>140.2</v>
      </c>
      <c r="F32" s="27"/>
      <c r="G32" s="241">
        <v>88.7</v>
      </c>
      <c r="H32" s="183">
        <v>97.6</v>
      </c>
      <c r="I32" s="27"/>
      <c r="J32" s="27"/>
      <c r="K32" s="183">
        <v>82.1</v>
      </c>
      <c r="L32" s="237">
        <v>83.6</v>
      </c>
      <c r="M32" s="22"/>
    </row>
    <row r="33" spans="2:13" s="5" customFormat="1" ht="11.25">
      <c r="B33" s="9"/>
      <c r="C33" s="15">
        <v>40940</v>
      </c>
      <c r="D33" s="183">
        <v>135.35</v>
      </c>
      <c r="E33" s="183">
        <v>138.7</v>
      </c>
      <c r="F33" s="27"/>
      <c r="G33" s="241">
        <v>89.8</v>
      </c>
      <c r="H33" s="183">
        <v>98.2</v>
      </c>
      <c r="I33" s="27"/>
      <c r="J33" s="27"/>
      <c r="K33" s="183">
        <v>82.9</v>
      </c>
      <c r="L33" s="237">
        <v>83.7</v>
      </c>
      <c r="M33" s="22"/>
    </row>
    <row r="34" spans="2:13" s="5" customFormat="1" ht="11.25">
      <c r="B34" s="9" t="s">
        <v>38</v>
      </c>
      <c r="C34" s="15">
        <v>40969</v>
      </c>
      <c r="D34" s="183">
        <v>146.35</v>
      </c>
      <c r="E34" s="183">
        <v>139.96</v>
      </c>
      <c r="F34" s="27"/>
      <c r="G34" s="241">
        <v>99.7</v>
      </c>
      <c r="H34" s="183">
        <v>97.9</v>
      </c>
      <c r="I34" s="27"/>
      <c r="J34" s="27"/>
      <c r="K34" s="183">
        <v>83</v>
      </c>
      <c r="L34" s="237">
        <v>83.8</v>
      </c>
      <c r="M34" s="22"/>
    </row>
    <row r="35" spans="2:13" s="5" customFormat="1" ht="11.25">
      <c r="B35" s="9" t="s">
        <v>38</v>
      </c>
      <c r="C35" s="15">
        <v>41000</v>
      </c>
      <c r="D35" s="183">
        <v>139.85</v>
      </c>
      <c r="E35" s="183">
        <v>141.11</v>
      </c>
      <c r="F35" s="27"/>
      <c r="G35" s="241">
        <v>92.8</v>
      </c>
      <c r="H35" s="183">
        <v>98.6</v>
      </c>
      <c r="I35" s="27"/>
      <c r="J35" s="27"/>
      <c r="K35" s="183">
        <v>83.5</v>
      </c>
      <c r="L35" s="237">
        <v>83.9</v>
      </c>
      <c r="M35" s="22"/>
    </row>
    <row r="36" spans="2:13" s="5" customFormat="1" ht="11.25">
      <c r="B36" s="9" t="s">
        <v>38</v>
      </c>
      <c r="C36" s="15">
        <v>41030</v>
      </c>
      <c r="D36" s="183">
        <v>144.56</v>
      </c>
      <c r="E36" s="183">
        <v>142.14</v>
      </c>
      <c r="F36" s="27"/>
      <c r="G36" s="241">
        <v>102.5</v>
      </c>
      <c r="H36" s="183">
        <v>98.7</v>
      </c>
      <c r="I36" s="27"/>
      <c r="J36" s="27"/>
      <c r="K36" s="183">
        <v>83.7</v>
      </c>
      <c r="L36" s="237">
        <v>83.9</v>
      </c>
      <c r="M36" s="22"/>
    </row>
    <row r="37" spans="2:13" s="5" customFormat="1" ht="11.25">
      <c r="B37" s="9" t="s">
        <v>38</v>
      </c>
      <c r="C37" s="15">
        <v>41061</v>
      </c>
      <c r="D37" s="183">
        <v>142.28</v>
      </c>
      <c r="E37" s="183">
        <v>143.43</v>
      </c>
      <c r="F37" s="27"/>
      <c r="G37" s="241">
        <v>98.3</v>
      </c>
      <c r="H37" s="183">
        <v>99.3</v>
      </c>
      <c r="I37" s="27"/>
      <c r="J37" s="27"/>
      <c r="K37" s="183">
        <v>83.6</v>
      </c>
      <c r="L37" s="237">
        <v>83.8</v>
      </c>
      <c r="M37" s="22"/>
    </row>
    <row r="38" spans="2:13" s="5" customFormat="1" ht="11.25">
      <c r="B38" s="9" t="s">
        <v>38</v>
      </c>
      <c r="C38" s="15">
        <v>41091</v>
      </c>
      <c r="D38" s="183">
        <v>147.46</v>
      </c>
      <c r="E38" s="183">
        <v>143.02</v>
      </c>
      <c r="F38" s="27"/>
      <c r="G38" s="241">
        <v>104.5</v>
      </c>
      <c r="H38" s="183">
        <v>100.4</v>
      </c>
      <c r="I38" s="27"/>
      <c r="J38" s="27"/>
      <c r="K38" s="183">
        <v>83.6</v>
      </c>
      <c r="L38" s="237">
        <v>83.7</v>
      </c>
      <c r="M38" s="22"/>
    </row>
    <row r="39" spans="2:13" s="5" customFormat="1" ht="11.25">
      <c r="B39" s="9" t="s">
        <v>38</v>
      </c>
      <c r="C39" s="15">
        <v>41122</v>
      </c>
      <c r="D39" s="183">
        <v>149.91</v>
      </c>
      <c r="E39" s="183">
        <v>144.54</v>
      </c>
      <c r="F39" s="27"/>
      <c r="G39" s="241">
        <v>111.5</v>
      </c>
      <c r="H39" s="183">
        <v>102.1</v>
      </c>
      <c r="I39" s="27"/>
      <c r="J39" s="27"/>
      <c r="K39" s="183">
        <v>84.4</v>
      </c>
      <c r="L39" s="237">
        <v>84</v>
      </c>
      <c r="M39" s="22"/>
    </row>
    <row r="40" spans="2:13" s="5" customFormat="1" ht="11.25">
      <c r="B40" s="9" t="s">
        <v>38</v>
      </c>
      <c r="C40" s="15">
        <v>41153</v>
      </c>
      <c r="D40" s="183">
        <v>141.6</v>
      </c>
      <c r="E40" s="183">
        <v>142.89</v>
      </c>
      <c r="F40" s="27"/>
      <c r="G40" s="241">
        <v>103.4</v>
      </c>
      <c r="H40" s="183">
        <v>101.4</v>
      </c>
      <c r="I40" s="27"/>
      <c r="J40" s="27"/>
      <c r="K40" s="183">
        <v>84.9</v>
      </c>
      <c r="L40" s="237">
        <v>84.1</v>
      </c>
      <c r="M40" s="22"/>
    </row>
    <row r="41" spans="2:13" s="5" customFormat="1" ht="11.25">
      <c r="B41" s="9" t="s">
        <v>38</v>
      </c>
      <c r="C41" s="15">
        <v>41183</v>
      </c>
      <c r="D41" s="183">
        <v>147.71</v>
      </c>
      <c r="E41" s="183">
        <v>144.04</v>
      </c>
      <c r="F41" s="27"/>
      <c r="G41" s="241">
        <v>111.8</v>
      </c>
      <c r="H41" s="183">
        <v>101.7</v>
      </c>
      <c r="I41" s="27"/>
      <c r="J41" s="27"/>
      <c r="K41" s="183">
        <v>85.4</v>
      </c>
      <c r="L41" s="237">
        <v>84.2</v>
      </c>
      <c r="M41" s="22"/>
    </row>
    <row r="42" spans="2:13" s="5" customFormat="1" ht="11.25">
      <c r="B42" s="9" t="s">
        <v>38</v>
      </c>
      <c r="C42" s="15">
        <v>41214</v>
      </c>
      <c r="D42" s="183">
        <v>144.15</v>
      </c>
      <c r="E42" s="183">
        <v>143.79</v>
      </c>
      <c r="F42" s="27"/>
      <c r="G42" s="241">
        <v>104.8</v>
      </c>
      <c r="H42" s="183">
        <v>100.2</v>
      </c>
      <c r="I42" s="27"/>
      <c r="J42" s="27"/>
      <c r="K42" s="183">
        <v>85.2</v>
      </c>
      <c r="L42" s="237">
        <v>84</v>
      </c>
      <c r="M42" s="22"/>
    </row>
    <row r="43" spans="2:12" ht="11.25">
      <c r="B43" s="45" t="s">
        <v>38</v>
      </c>
      <c r="C43" s="18">
        <v>41244</v>
      </c>
      <c r="D43" s="184">
        <v>139.52</v>
      </c>
      <c r="E43" s="184">
        <v>145.09</v>
      </c>
      <c r="F43" s="98"/>
      <c r="G43" s="242">
        <v>92.2</v>
      </c>
      <c r="H43" s="184">
        <v>101.2</v>
      </c>
      <c r="I43" s="98"/>
      <c r="J43" s="98"/>
      <c r="K43" s="184">
        <v>84.8</v>
      </c>
      <c r="L43" s="238">
        <v>84.2</v>
      </c>
    </row>
    <row r="44" spans="2:12" ht="11.25">
      <c r="B44" s="99">
        <v>2013</v>
      </c>
      <c r="C44" s="15">
        <v>41275</v>
      </c>
      <c r="D44" s="183">
        <v>140.01</v>
      </c>
      <c r="E44" s="183">
        <v>145.54</v>
      </c>
      <c r="F44" s="27"/>
      <c r="G44" s="241">
        <v>94.5</v>
      </c>
      <c r="H44" s="183">
        <v>102.3</v>
      </c>
      <c r="I44" s="27"/>
      <c r="J44" s="150"/>
      <c r="K44" s="188">
        <v>82.8</v>
      </c>
      <c r="L44" s="239">
        <v>84.3</v>
      </c>
    </row>
    <row r="45" spans="3:12" ht="11.25">
      <c r="C45" s="15">
        <v>41306</v>
      </c>
      <c r="D45" s="183">
        <v>137.44</v>
      </c>
      <c r="E45" s="183">
        <v>145.66</v>
      </c>
      <c r="F45" s="27"/>
      <c r="G45" s="241">
        <v>88.1</v>
      </c>
      <c r="H45" s="183">
        <v>100</v>
      </c>
      <c r="I45" s="27"/>
      <c r="K45" s="183">
        <v>83.3</v>
      </c>
      <c r="L45" s="237">
        <v>84.1</v>
      </c>
    </row>
    <row r="46" spans="3:12" ht="11.25">
      <c r="C46" s="15">
        <v>41334</v>
      </c>
      <c r="D46" s="183">
        <v>148.48</v>
      </c>
      <c r="E46" s="183">
        <v>146.09</v>
      </c>
      <c r="F46" s="27"/>
      <c r="G46" s="241">
        <v>97.7</v>
      </c>
      <c r="H46" s="183">
        <v>101.5</v>
      </c>
      <c r="I46" s="27"/>
      <c r="K46" s="183">
        <v>83.3</v>
      </c>
      <c r="L46" s="237">
        <v>84.1</v>
      </c>
    </row>
    <row r="47" spans="3:12" ht="11.25">
      <c r="C47" s="15">
        <v>41365</v>
      </c>
      <c r="D47" s="183">
        <v>150.94</v>
      </c>
      <c r="E47" s="183">
        <v>148.14</v>
      </c>
      <c r="F47" s="27"/>
      <c r="G47" s="241">
        <v>101.8</v>
      </c>
      <c r="H47" s="183">
        <v>102.4</v>
      </c>
      <c r="I47" s="27"/>
      <c r="K47" s="183">
        <v>83.8</v>
      </c>
      <c r="L47" s="237">
        <v>84.2</v>
      </c>
    </row>
    <row r="48" spans="3:12" ht="11.25">
      <c r="C48" s="15">
        <v>41395</v>
      </c>
      <c r="D48" s="183">
        <v>147.94</v>
      </c>
      <c r="E48" s="183">
        <v>146.25</v>
      </c>
      <c r="F48" s="27"/>
      <c r="G48" s="241">
        <v>105</v>
      </c>
      <c r="H48" s="183">
        <v>102.1</v>
      </c>
      <c r="I48" s="27"/>
      <c r="J48" s="27"/>
      <c r="K48" s="183">
        <v>84.3</v>
      </c>
      <c r="L48" s="237">
        <v>84.5</v>
      </c>
    </row>
    <row r="49" spans="3:12" ht="11.25">
      <c r="C49" s="15">
        <v>41426</v>
      </c>
      <c r="D49" s="183">
        <v>146.03</v>
      </c>
      <c r="E49" s="183">
        <v>148.78</v>
      </c>
      <c r="F49" s="27"/>
      <c r="G49" s="241">
        <v>101.7</v>
      </c>
      <c r="H49" s="183">
        <v>105.7</v>
      </c>
      <c r="I49" s="27"/>
      <c r="K49" s="183">
        <v>84.2</v>
      </c>
      <c r="L49" s="237">
        <v>84.4</v>
      </c>
    </row>
    <row r="50" spans="3:12" ht="11.25">
      <c r="C50" s="15">
        <v>41456</v>
      </c>
      <c r="D50" s="183">
        <v>153.08</v>
      </c>
      <c r="E50" s="183">
        <v>147.28</v>
      </c>
      <c r="F50" s="27"/>
      <c r="G50" s="241">
        <v>108</v>
      </c>
      <c r="H50" s="183">
        <v>101.9</v>
      </c>
      <c r="I50" s="27"/>
      <c r="K50" s="183">
        <v>84.3</v>
      </c>
      <c r="L50" s="237">
        <v>84.4</v>
      </c>
    </row>
    <row r="51" spans="2:13" s="5" customFormat="1" ht="11.25">
      <c r="B51" s="9"/>
      <c r="C51" s="15">
        <v>41487</v>
      </c>
      <c r="D51" s="183">
        <v>152.58</v>
      </c>
      <c r="E51" s="183">
        <v>147.53</v>
      </c>
      <c r="F51" s="24"/>
      <c r="G51" s="241">
        <v>112</v>
      </c>
      <c r="H51" s="183">
        <v>102</v>
      </c>
      <c r="I51" s="24"/>
      <c r="J51" s="24"/>
      <c r="K51" s="183">
        <v>84.6</v>
      </c>
      <c r="L51" s="237">
        <v>84.2</v>
      </c>
      <c r="M51" s="22"/>
    </row>
    <row r="52" spans="2:13" s="5" customFormat="1" ht="11.25">
      <c r="B52" s="9"/>
      <c r="C52" s="15">
        <v>41518</v>
      </c>
      <c r="D52" s="183">
        <v>148.18</v>
      </c>
      <c r="E52" s="183">
        <v>148.41</v>
      </c>
      <c r="F52" s="24"/>
      <c r="G52" s="241">
        <v>107.3</v>
      </c>
      <c r="H52" s="183">
        <v>103.3</v>
      </c>
      <c r="I52" s="24"/>
      <c r="J52" s="24"/>
      <c r="K52" s="183">
        <v>85</v>
      </c>
      <c r="L52" s="237">
        <v>84.2</v>
      </c>
      <c r="M52" s="22"/>
    </row>
    <row r="53" spans="3:12" ht="11.25">
      <c r="C53" s="15">
        <v>41548</v>
      </c>
      <c r="D53" s="183">
        <v>152.55</v>
      </c>
      <c r="E53" s="183">
        <v>148.58</v>
      </c>
      <c r="G53" s="241">
        <v>112.6</v>
      </c>
      <c r="H53" s="183">
        <v>101.7</v>
      </c>
      <c r="K53" s="183">
        <v>85.3</v>
      </c>
      <c r="L53" s="237">
        <v>84.1</v>
      </c>
    </row>
    <row r="54" spans="3:12" ht="11.25">
      <c r="C54" s="15">
        <v>41579</v>
      </c>
      <c r="D54" s="183">
        <v>147.35</v>
      </c>
      <c r="E54" s="183">
        <v>148.02</v>
      </c>
      <c r="F54" s="27"/>
      <c r="G54" s="241">
        <v>106.1</v>
      </c>
      <c r="H54" s="183">
        <v>102.1</v>
      </c>
      <c r="I54" s="27"/>
      <c r="J54" s="27"/>
      <c r="K54" s="183">
        <v>85.5</v>
      </c>
      <c r="L54" s="237">
        <v>84.3</v>
      </c>
    </row>
    <row r="55" spans="2:12" ht="11.25">
      <c r="B55" s="45"/>
      <c r="C55" s="18">
        <v>41609</v>
      </c>
      <c r="D55" s="184">
        <v>141.86</v>
      </c>
      <c r="E55" s="184">
        <v>146.51</v>
      </c>
      <c r="F55" s="98"/>
      <c r="G55" s="242">
        <v>90.1</v>
      </c>
      <c r="H55" s="184">
        <v>99.2</v>
      </c>
      <c r="I55" s="98"/>
      <c r="J55" s="98"/>
      <c r="K55" s="184">
        <v>84.9</v>
      </c>
      <c r="L55" s="238">
        <v>84.3</v>
      </c>
    </row>
    <row r="56" spans="2:12" ht="11.25">
      <c r="B56" s="99">
        <v>2014</v>
      </c>
      <c r="C56" s="148">
        <v>41640</v>
      </c>
      <c r="D56" s="188">
        <v>142.48</v>
      </c>
      <c r="E56" s="188">
        <v>148.56</v>
      </c>
      <c r="F56" s="32"/>
      <c r="G56" s="241">
        <v>92.6</v>
      </c>
      <c r="H56" s="183">
        <v>100.9</v>
      </c>
      <c r="I56" s="11"/>
      <c r="J56" s="32"/>
      <c r="K56" s="188">
        <v>83.1</v>
      </c>
      <c r="L56" s="239">
        <v>84.6</v>
      </c>
    </row>
    <row r="57" spans="3:12" ht="11.25">
      <c r="C57" s="15">
        <v>41671</v>
      </c>
      <c r="D57" s="183">
        <v>143.91</v>
      </c>
      <c r="E57" s="183">
        <v>148.21</v>
      </c>
      <c r="F57" s="27"/>
      <c r="G57" s="241">
        <v>92.3</v>
      </c>
      <c r="H57" s="183">
        <v>101.2</v>
      </c>
      <c r="I57" s="27"/>
      <c r="J57" s="27"/>
      <c r="K57" s="183">
        <v>83.8</v>
      </c>
      <c r="L57" s="237">
        <v>84.6</v>
      </c>
    </row>
    <row r="58" spans="3:12" ht="11.25">
      <c r="C58" s="15">
        <v>41699</v>
      </c>
      <c r="D58" s="183">
        <v>148.9</v>
      </c>
      <c r="E58" s="183">
        <v>147.94</v>
      </c>
      <c r="F58" s="27"/>
      <c r="G58" s="241">
        <v>97.3</v>
      </c>
      <c r="H58" s="183">
        <v>100.8</v>
      </c>
      <c r="I58" s="27"/>
      <c r="J58" s="27"/>
      <c r="K58" s="183">
        <v>83.6</v>
      </c>
      <c r="L58" s="237">
        <v>84.4</v>
      </c>
    </row>
    <row r="59" spans="3:12" ht="11.25">
      <c r="C59" s="15">
        <v>41730</v>
      </c>
      <c r="D59" s="183">
        <v>147.53</v>
      </c>
      <c r="E59" s="183">
        <v>147.5</v>
      </c>
      <c r="F59" s="27"/>
      <c r="G59" s="241">
        <v>96</v>
      </c>
      <c r="H59" s="183">
        <v>100.3</v>
      </c>
      <c r="I59" s="27"/>
      <c r="J59" s="27"/>
      <c r="K59" s="183">
        <v>83.7</v>
      </c>
      <c r="L59" s="237">
        <v>84.1</v>
      </c>
    </row>
    <row r="60" spans="3:12" ht="11.25">
      <c r="C60" s="15">
        <v>41760</v>
      </c>
      <c r="D60" s="27">
        <v>147.98</v>
      </c>
      <c r="E60" s="27">
        <v>146.78</v>
      </c>
      <c r="F60" s="27"/>
      <c r="G60" s="240">
        <v>101.7</v>
      </c>
      <c r="H60" s="183">
        <v>99.1</v>
      </c>
      <c r="I60" s="27"/>
      <c r="J60" s="27"/>
      <c r="K60" s="183">
        <v>84.1</v>
      </c>
      <c r="L60" s="237">
        <v>84.3</v>
      </c>
    </row>
    <row r="61" spans="3:12" ht="11.25">
      <c r="C61" s="15">
        <v>41791</v>
      </c>
      <c r="D61" s="27">
        <v>142.95</v>
      </c>
      <c r="E61" s="27">
        <v>144.77</v>
      </c>
      <c r="F61" s="27"/>
      <c r="G61" s="240">
        <v>94.8</v>
      </c>
      <c r="H61" s="183">
        <v>97.1</v>
      </c>
      <c r="I61" s="27"/>
      <c r="J61" s="27"/>
      <c r="K61" s="183">
        <v>83.3</v>
      </c>
      <c r="L61" s="237">
        <v>83.5</v>
      </c>
    </row>
    <row r="62" spans="3:12" ht="11.25">
      <c r="C62" s="15">
        <v>41821</v>
      </c>
      <c r="D62" s="27">
        <v>152.57</v>
      </c>
      <c r="E62" s="27">
        <v>146.77</v>
      </c>
      <c r="F62" s="27"/>
      <c r="G62" s="240">
        <v>104.4</v>
      </c>
      <c r="H62" s="183">
        <v>98.7</v>
      </c>
      <c r="I62" s="27"/>
      <c r="J62" s="27"/>
      <c r="K62" s="183">
        <v>83.1</v>
      </c>
      <c r="L62" s="237">
        <v>83.2</v>
      </c>
    </row>
    <row r="63" spans="3:13" ht="11.25">
      <c r="C63" s="15">
        <v>41852</v>
      </c>
      <c r="D63" s="27">
        <v>149.82</v>
      </c>
      <c r="E63" s="27">
        <v>147.12</v>
      </c>
      <c r="F63" s="27"/>
      <c r="G63" s="240">
        <v>106.3</v>
      </c>
      <c r="H63" s="183">
        <v>99.1</v>
      </c>
      <c r="I63" s="27"/>
      <c r="J63" s="27"/>
      <c r="K63" s="183">
        <v>83.6</v>
      </c>
      <c r="L63" s="237">
        <v>83.2</v>
      </c>
      <c r="M63" s="5"/>
    </row>
    <row r="64" spans="3:13" ht="11.25">
      <c r="C64" s="15">
        <v>41883</v>
      </c>
      <c r="D64" s="27">
        <v>149.63</v>
      </c>
      <c r="E64" s="27">
        <v>147.71</v>
      </c>
      <c r="F64" s="27"/>
      <c r="G64" s="240">
        <v>105.5</v>
      </c>
      <c r="H64" s="183">
        <v>98.8</v>
      </c>
      <c r="I64" s="27"/>
      <c r="J64" s="27"/>
      <c r="K64" s="183">
        <v>83.8</v>
      </c>
      <c r="L64" s="237">
        <v>83</v>
      </c>
      <c r="M64" s="5"/>
    </row>
    <row r="65" spans="3:13" ht="11.25">
      <c r="C65" s="15">
        <v>41913</v>
      </c>
      <c r="D65" s="27">
        <v>150.67</v>
      </c>
      <c r="E65" s="27">
        <v>147.29</v>
      </c>
      <c r="F65" s="27"/>
      <c r="G65" s="240">
        <v>109</v>
      </c>
      <c r="H65" s="183">
        <v>99</v>
      </c>
      <c r="I65" s="27"/>
      <c r="J65" s="27"/>
      <c r="K65" s="183">
        <v>83.2</v>
      </c>
      <c r="L65" s="237">
        <v>82</v>
      </c>
      <c r="M65" s="5"/>
    </row>
    <row r="66" spans="3:13" ht="11.25">
      <c r="C66" s="15">
        <v>41944</v>
      </c>
      <c r="D66" s="27">
        <v>145.21</v>
      </c>
      <c r="E66" s="27">
        <v>147.2</v>
      </c>
      <c r="F66" s="27"/>
      <c r="G66" s="240">
        <v>99.8</v>
      </c>
      <c r="H66" s="183">
        <v>97.7</v>
      </c>
      <c r="I66" s="27"/>
      <c r="J66" s="27"/>
      <c r="K66" s="183">
        <v>83.9</v>
      </c>
      <c r="L66" s="237">
        <v>82.7</v>
      </c>
      <c r="M66" s="5"/>
    </row>
    <row r="67" spans="2:13" ht="11.25">
      <c r="B67" s="45"/>
      <c r="C67" s="18">
        <v>41974</v>
      </c>
      <c r="D67" s="98">
        <v>142.03</v>
      </c>
      <c r="E67" s="98">
        <v>145.36</v>
      </c>
      <c r="F67" s="98"/>
      <c r="G67" s="242">
        <v>87.7</v>
      </c>
      <c r="H67" s="184">
        <v>95.9</v>
      </c>
      <c r="I67" s="98"/>
      <c r="J67" s="98"/>
      <c r="K67" s="184">
        <v>81.9</v>
      </c>
      <c r="L67" s="238">
        <v>81.3</v>
      </c>
      <c r="M67" s="5"/>
    </row>
    <row r="68" spans="2:13" ht="11.25">
      <c r="B68" s="9">
        <v>2015</v>
      </c>
      <c r="C68" s="15">
        <v>42005</v>
      </c>
      <c r="D68" s="27">
        <v>139.12</v>
      </c>
      <c r="E68" s="27">
        <v>145.3</v>
      </c>
      <c r="F68" s="27"/>
      <c r="G68" s="240">
        <v>88</v>
      </c>
      <c r="H68" s="183">
        <v>96.1</v>
      </c>
      <c r="I68" s="27"/>
      <c r="J68" s="27"/>
      <c r="K68" s="183">
        <v>80.5</v>
      </c>
      <c r="L68" s="237">
        <v>82</v>
      </c>
      <c r="M68" s="5"/>
    </row>
    <row r="69" spans="3:13" ht="11.25">
      <c r="C69" s="15">
        <v>42036</v>
      </c>
      <c r="D69" s="27">
        <v>138.01</v>
      </c>
      <c r="E69" s="27">
        <v>146.05</v>
      </c>
      <c r="F69" s="27"/>
      <c r="G69" s="240">
        <v>83.7</v>
      </c>
      <c r="H69" s="183">
        <v>94.8</v>
      </c>
      <c r="I69" s="27"/>
      <c r="J69" s="27"/>
      <c r="K69" s="183">
        <v>80.8</v>
      </c>
      <c r="L69" s="237">
        <v>81.6</v>
      </c>
      <c r="M69" s="5"/>
    </row>
    <row r="70" spans="3:13" ht="11.25">
      <c r="C70" s="15">
        <v>42064</v>
      </c>
      <c r="D70" s="27">
        <v>150.04</v>
      </c>
      <c r="E70" s="27">
        <v>143.92</v>
      </c>
      <c r="F70" s="27"/>
      <c r="G70" s="240">
        <v>94.1</v>
      </c>
      <c r="H70" s="183">
        <v>93.9</v>
      </c>
      <c r="I70" s="27"/>
      <c r="J70" s="27"/>
      <c r="K70" s="183">
        <v>79.6</v>
      </c>
      <c r="L70" s="237">
        <v>80.4</v>
      </c>
      <c r="M70" s="5"/>
    </row>
    <row r="71" spans="3:13" ht="11.25">
      <c r="C71" s="15" t="s">
        <v>276</v>
      </c>
      <c r="D71" s="27">
        <v>142.67</v>
      </c>
      <c r="E71" s="27">
        <v>142.48</v>
      </c>
      <c r="F71" s="27"/>
      <c r="G71" s="240">
        <v>88.6</v>
      </c>
      <c r="H71" s="183">
        <v>92.6</v>
      </c>
      <c r="I71" s="27"/>
      <c r="J71" s="27"/>
      <c r="K71" s="183">
        <v>79.4</v>
      </c>
      <c r="L71" s="237">
        <v>79.9</v>
      </c>
      <c r="M71" s="5"/>
    </row>
    <row r="72" spans="3:13" ht="11.25">
      <c r="C72" s="15" t="s">
        <v>277</v>
      </c>
      <c r="D72" s="27">
        <v>141.28</v>
      </c>
      <c r="E72" s="27">
        <v>142.36</v>
      </c>
      <c r="F72" s="27"/>
      <c r="G72" s="240">
        <v>92.8</v>
      </c>
      <c r="H72" s="183">
        <v>93</v>
      </c>
      <c r="I72" s="27"/>
      <c r="J72" s="27"/>
      <c r="K72" s="183">
        <v>78.9</v>
      </c>
      <c r="L72" s="237">
        <v>79</v>
      </c>
      <c r="M72" s="5"/>
    </row>
    <row r="73" spans="3:13" ht="11.25">
      <c r="C73" s="15" t="s">
        <v>280</v>
      </c>
      <c r="D73" s="27">
        <v>140.97</v>
      </c>
      <c r="E73" s="27">
        <v>140.95</v>
      </c>
      <c r="F73" s="27"/>
      <c r="G73" s="240">
        <v>92.1</v>
      </c>
      <c r="H73" s="183">
        <v>92</v>
      </c>
      <c r="I73" s="27"/>
      <c r="J73" s="27"/>
      <c r="K73" s="183">
        <v>77.9</v>
      </c>
      <c r="L73" s="237">
        <v>78.2</v>
      </c>
      <c r="M73" s="5"/>
    </row>
    <row r="74" spans="3:13" ht="11.25">
      <c r="C74" s="15" t="s">
        <v>281</v>
      </c>
      <c r="D74" s="27">
        <v>145.75</v>
      </c>
      <c r="E74" s="27">
        <v>140.84</v>
      </c>
      <c r="F74" s="27"/>
      <c r="G74" s="240">
        <v>95</v>
      </c>
      <c r="H74" s="183">
        <v>90.5</v>
      </c>
      <c r="I74" s="27"/>
      <c r="J74" s="27"/>
      <c r="K74" s="183">
        <v>78</v>
      </c>
      <c r="L74" s="237">
        <v>78.2</v>
      </c>
      <c r="M74" s="5"/>
    </row>
    <row r="75" spans="3:13" ht="11.25">
      <c r="C75" s="15" t="s">
        <v>285</v>
      </c>
      <c r="D75" s="27">
        <v>142.82</v>
      </c>
      <c r="E75" s="27">
        <v>139.7</v>
      </c>
      <c r="F75" s="27"/>
      <c r="G75" s="192">
        <v>96.9</v>
      </c>
      <c r="H75" s="183">
        <v>89.6</v>
      </c>
      <c r="I75" s="27"/>
      <c r="J75" s="27"/>
      <c r="K75" s="183">
        <v>78.1</v>
      </c>
      <c r="L75" s="237">
        <v>77.7</v>
      </c>
      <c r="M75" s="5"/>
    </row>
    <row r="76" spans="3:13" ht="11.25">
      <c r="C76" s="15" t="s">
        <v>286</v>
      </c>
      <c r="D76" s="27">
        <v>140.27</v>
      </c>
      <c r="E76" s="27">
        <v>139.04</v>
      </c>
      <c r="F76" s="27"/>
      <c r="G76" s="192">
        <v>94</v>
      </c>
      <c r="H76" s="183">
        <v>88.3</v>
      </c>
      <c r="I76" s="27"/>
      <c r="J76" s="27"/>
      <c r="K76" s="183">
        <v>77.4</v>
      </c>
      <c r="L76" s="237">
        <v>76.5</v>
      </c>
      <c r="M76" s="5"/>
    </row>
    <row r="77" spans="3:13" ht="11.25">
      <c r="C77" s="15" t="s">
        <v>287</v>
      </c>
      <c r="D77" s="27">
        <v>141.05</v>
      </c>
      <c r="E77" s="27">
        <v>138.17</v>
      </c>
      <c r="F77" s="27"/>
      <c r="G77" s="192">
        <v>96.8</v>
      </c>
      <c r="H77" s="27">
        <v>87.7</v>
      </c>
      <c r="I77" s="27"/>
      <c r="J77" s="27"/>
      <c r="K77" s="27">
        <v>77.7</v>
      </c>
      <c r="L77" s="195">
        <v>76.7</v>
      </c>
      <c r="M77" s="5"/>
    </row>
    <row r="78" spans="2:13" ht="12" thickBot="1">
      <c r="B78" s="230"/>
      <c r="C78" s="227"/>
      <c r="D78" s="231"/>
      <c r="E78" s="231"/>
      <c r="F78" s="231"/>
      <c r="G78" s="232"/>
      <c r="H78" s="231"/>
      <c r="I78" s="231"/>
      <c r="J78" s="231"/>
      <c r="K78" s="231"/>
      <c r="L78" s="233"/>
      <c r="M78" s="5"/>
    </row>
    <row r="79" spans="3:5" ht="14.25" customHeight="1">
      <c r="C79" s="15" t="s">
        <v>184</v>
      </c>
      <c r="D79" s="123"/>
      <c r="E79" s="123"/>
    </row>
    <row r="80" spans="3:12" ht="24.75" customHeight="1">
      <c r="C80" s="189" t="s">
        <v>264</v>
      </c>
      <c r="D80" s="157">
        <f>(D77/D65-1)*100</f>
        <v>-6.38481449525451</v>
      </c>
      <c r="E80" s="157">
        <f aca="true" t="shared" si="0" ref="E80:L80">(E77/E65-1)*100</f>
        <v>-6.191866386041145</v>
      </c>
      <c r="F80" s="157" t="e">
        <f t="shared" si="0"/>
        <v>#DIV/0!</v>
      </c>
      <c r="G80" s="157">
        <f t="shared" si="0"/>
        <v>-11.192660550458722</v>
      </c>
      <c r="H80" s="157">
        <f>(H77/H65-1)*100</f>
        <v>-11.41414141414141</v>
      </c>
      <c r="I80" s="157" t="e">
        <f t="shared" si="0"/>
        <v>#DIV/0!</v>
      </c>
      <c r="J80" s="157" t="e">
        <f t="shared" si="0"/>
        <v>#DIV/0!</v>
      </c>
      <c r="K80" s="157">
        <f t="shared" si="0"/>
        <v>-6.610576923076927</v>
      </c>
      <c r="L80" s="157">
        <f t="shared" si="0"/>
        <v>-6.463414634146336</v>
      </c>
    </row>
    <row r="81" spans="3:12" ht="11.25">
      <c r="C81" s="15" t="s">
        <v>186</v>
      </c>
      <c r="D81" s="157">
        <f>(SUM(D$68:D77)/SUM(D56:D$65)-1)*100</f>
        <v>-3.6886023136734503</v>
      </c>
      <c r="E81" s="157">
        <f>(SUM(E$68:E77)/SUM(E56:E$65)-1)*100</f>
        <v>-3.6559942959970226</v>
      </c>
      <c r="F81" s="157" t="e">
        <f>(SUM(F$68:F77)/SUM(F56:F$65)-1)*100</f>
        <v>#DIV/0!</v>
      </c>
      <c r="G81" s="157">
        <f>(SUM(G$68:G77)/SUM(G56:G$65)-1)*100</f>
        <v>-7.790779077907795</v>
      </c>
      <c r="H81" s="157">
        <f>(SUM(H$68:H77)/SUM(H56:H$65)-1)*100</f>
        <v>-7.688442211055291</v>
      </c>
      <c r="I81" s="157" t="e">
        <f>(SUM(I$68:I77)/SUM(I56:I$65)-1)*100</f>
        <v>#DIV/0!</v>
      </c>
      <c r="J81" s="157" t="e">
        <f>(SUM(J$68:J77)/SUM(J56:J$65)-1)*100</f>
        <v>#DIV/0!</v>
      </c>
      <c r="K81" s="157">
        <f>(SUM(K$68:K77)/SUM(K56:K$65)-1)*100</f>
        <v>-5.626720938584928</v>
      </c>
      <c r="L81" s="157">
        <f>(SUM(L$68:L77)/SUM(L56:L$65)-1)*100</f>
        <v>-5.580117098817072</v>
      </c>
    </row>
    <row r="82" spans="2:12" ht="11.25">
      <c r="B82" s="45"/>
      <c r="C82" s="18" t="s">
        <v>185</v>
      </c>
      <c r="D82" s="158">
        <f>(SUM(D66:D77)/SUM(D54:D65)-1)*100</f>
        <v>-3.1959901452722983</v>
      </c>
      <c r="E82" s="158">
        <f aca="true" t="shared" si="1" ref="E82:L82">(SUM(E66:E77)/SUM(E54:E65)-1)*100</f>
        <v>-3.1581389558505535</v>
      </c>
      <c r="F82" s="158" t="e">
        <f t="shared" si="1"/>
        <v>#DIV/0!</v>
      </c>
      <c r="G82" s="158">
        <f t="shared" si="1"/>
        <v>-7.240197307917395</v>
      </c>
      <c r="H82" s="158">
        <f t="shared" si="1"/>
        <v>-7.038368302265319</v>
      </c>
      <c r="I82" s="158" t="e">
        <f t="shared" si="1"/>
        <v>#DIV/0!</v>
      </c>
      <c r="J82" s="158" t="e">
        <f t="shared" si="1"/>
        <v>#DIV/0!</v>
      </c>
      <c r="K82" s="158">
        <f t="shared" si="1"/>
        <v>-5.130754698220141</v>
      </c>
      <c r="L82" s="158">
        <f t="shared" si="1"/>
        <v>-5.101939333664829</v>
      </c>
    </row>
    <row r="83" ht="11.25">
      <c r="C83" s="26" t="s">
        <v>187</v>
      </c>
    </row>
    <row r="84" ht="11.25">
      <c r="C84" s="30" t="s">
        <v>262</v>
      </c>
    </row>
    <row r="85" ht="11.25">
      <c r="C85" s="30" t="s">
        <v>261</v>
      </c>
    </row>
  </sheetData>
  <sheetProtection/>
  <mergeCells count="4">
    <mergeCell ref="K6:L6"/>
    <mergeCell ref="C6:C7"/>
    <mergeCell ref="G6:H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  <ignoredErrors>
    <ignoredError sqref="L8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100"/>
  <sheetViews>
    <sheetView showGridLines="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40" sqref="G40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2.57421875" style="20" customWidth="1"/>
    <col min="4" max="10" width="12.7109375" style="3" customWidth="1"/>
    <col min="11" max="11" width="16.7109375" style="3" customWidth="1"/>
    <col min="12" max="12" width="12.7109375" style="3" customWidth="1"/>
    <col min="13" max="13" width="16.00390625" style="3" customWidth="1"/>
    <col min="14" max="15" width="12.7109375" style="3" customWidth="1"/>
    <col min="16" max="16384" width="10.28125" style="1" customWidth="1"/>
  </cols>
  <sheetData>
    <row r="1" spans="2:16" s="22" customFormat="1" ht="12.75">
      <c r="B1" s="69" t="s">
        <v>182</v>
      </c>
      <c r="D1" s="11"/>
      <c r="E1" s="11"/>
      <c r="F1" s="11"/>
      <c r="G1" s="11"/>
      <c r="P1" s="72" t="str">
        <f>'Tab 1'!K1</f>
        <v>Carta de Conjuntura | Dez-2015</v>
      </c>
    </row>
    <row r="2" spans="2:15" s="22" customFormat="1" ht="12.75">
      <c r="B2" s="74"/>
      <c r="D2" s="11"/>
      <c r="E2" s="11"/>
      <c r="F2" s="11"/>
      <c r="G2" s="11"/>
      <c r="O2" s="72"/>
    </row>
    <row r="3" spans="2:15" s="38" customFormat="1" ht="11.25">
      <c r="B3" s="37"/>
      <c r="C3" s="256" t="s">
        <v>39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2:15" s="35" customFormat="1" ht="11.25">
      <c r="B4" s="39"/>
      <c r="C4" s="257" t="s">
        <v>223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2:15" s="38" customFormat="1" ht="11.25">
      <c r="B5" s="39"/>
      <c r="C5" s="259" t="s">
        <v>220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</row>
    <row r="6" spans="2:15" s="38" customFormat="1" ht="11.25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6" s="38" customFormat="1" ht="26.25" customHeight="1">
      <c r="B7" s="260" t="s">
        <v>1</v>
      </c>
      <c r="C7" s="260"/>
      <c r="D7" s="262" t="s">
        <v>229</v>
      </c>
      <c r="E7" s="262" t="s">
        <v>228</v>
      </c>
      <c r="F7" s="260" t="s">
        <v>33</v>
      </c>
      <c r="G7" s="264" t="s">
        <v>34</v>
      </c>
      <c r="H7" s="265"/>
      <c r="I7" s="260" t="s">
        <v>35</v>
      </c>
      <c r="J7" s="260" t="s">
        <v>36</v>
      </c>
      <c r="K7" s="254" t="s">
        <v>234</v>
      </c>
      <c r="L7" s="254" t="s">
        <v>235</v>
      </c>
      <c r="M7" s="254" t="s">
        <v>236</v>
      </c>
      <c r="N7" s="254" t="s">
        <v>237</v>
      </c>
      <c r="O7" s="252" t="s">
        <v>226</v>
      </c>
      <c r="P7" s="252" t="s">
        <v>230</v>
      </c>
    </row>
    <row r="8" spans="2:16" s="38" customFormat="1" ht="23.25" thickBot="1">
      <c r="B8" s="261"/>
      <c r="C8" s="261"/>
      <c r="D8" s="263"/>
      <c r="E8" s="263"/>
      <c r="F8" s="261"/>
      <c r="G8" s="34" t="s">
        <v>32</v>
      </c>
      <c r="H8" s="34" t="s">
        <v>37</v>
      </c>
      <c r="I8" s="261"/>
      <c r="J8" s="261"/>
      <c r="K8" s="255"/>
      <c r="L8" s="255"/>
      <c r="M8" s="255"/>
      <c r="N8" s="255"/>
      <c r="O8" s="253"/>
      <c r="P8" s="253"/>
    </row>
    <row r="9" spans="2:16" s="8" customFormat="1" ht="12" thickTop="1">
      <c r="B9" s="85" t="s">
        <v>188</v>
      </c>
      <c r="C9" s="15">
        <v>40179</v>
      </c>
      <c r="D9" s="173">
        <v>87.2</v>
      </c>
      <c r="E9" s="173">
        <v>82.9</v>
      </c>
      <c r="F9" s="173">
        <v>93.4</v>
      </c>
      <c r="G9" s="173">
        <v>90.7</v>
      </c>
      <c r="H9" s="173">
        <v>90.8</v>
      </c>
      <c r="I9" s="173">
        <v>73.6</v>
      </c>
      <c r="J9" s="173">
        <v>85</v>
      </c>
      <c r="K9" s="173">
        <v>81.8</v>
      </c>
      <c r="L9" s="173">
        <v>131.1</v>
      </c>
      <c r="M9" s="173">
        <v>66.9</v>
      </c>
      <c r="N9" s="173">
        <v>83.6</v>
      </c>
      <c r="O9" s="173">
        <v>76.5</v>
      </c>
      <c r="P9" s="175">
        <v>76.6</v>
      </c>
    </row>
    <row r="10" spans="2:16" s="8" customFormat="1" ht="11.25">
      <c r="B10" s="85" t="s">
        <v>38</v>
      </c>
      <c r="C10" s="15">
        <v>40210</v>
      </c>
      <c r="D10" s="173">
        <v>80.8</v>
      </c>
      <c r="E10" s="173">
        <v>79</v>
      </c>
      <c r="F10" s="173">
        <v>87.8</v>
      </c>
      <c r="G10" s="173">
        <v>87.9</v>
      </c>
      <c r="H10" s="173">
        <v>87.9</v>
      </c>
      <c r="I10" s="173">
        <v>66.5</v>
      </c>
      <c r="J10" s="173">
        <v>70.7</v>
      </c>
      <c r="K10" s="173">
        <v>79.5</v>
      </c>
      <c r="L10" s="173">
        <v>107.6</v>
      </c>
      <c r="M10" s="173">
        <v>62.3</v>
      </c>
      <c r="N10" s="173">
        <v>73.9</v>
      </c>
      <c r="O10" s="173">
        <v>76.7</v>
      </c>
      <c r="P10" s="175">
        <v>73</v>
      </c>
    </row>
    <row r="11" spans="2:16" s="8" customFormat="1" ht="11.25">
      <c r="B11" s="8" t="s">
        <v>38</v>
      </c>
      <c r="C11" s="15">
        <v>40238</v>
      </c>
      <c r="D11" s="173">
        <v>91.4</v>
      </c>
      <c r="E11" s="173">
        <v>99.6</v>
      </c>
      <c r="F11" s="173">
        <v>99.2</v>
      </c>
      <c r="G11" s="173">
        <v>97.1</v>
      </c>
      <c r="H11" s="173">
        <v>97.1</v>
      </c>
      <c r="I11" s="173">
        <v>79.7</v>
      </c>
      <c r="J11" s="173">
        <v>80.1</v>
      </c>
      <c r="K11" s="173">
        <v>92</v>
      </c>
      <c r="L11" s="173">
        <v>98.3</v>
      </c>
      <c r="M11" s="173">
        <v>85.5</v>
      </c>
      <c r="N11" s="173">
        <v>87.7</v>
      </c>
      <c r="O11" s="173">
        <v>116</v>
      </c>
      <c r="P11" s="175">
        <v>87.5</v>
      </c>
    </row>
    <row r="12" spans="2:16" s="8" customFormat="1" ht="11.25">
      <c r="B12" s="85" t="s">
        <v>38</v>
      </c>
      <c r="C12" s="15">
        <v>40269</v>
      </c>
      <c r="D12" s="173">
        <v>86.9</v>
      </c>
      <c r="E12" s="173">
        <v>84.8</v>
      </c>
      <c r="F12" s="173">
        <v>94.4</v>
      </c>
      <c r="G12" s="173">
        <v>92.5</v>
      </c>
      <c r="H12" s="173">
        <v>92.6</v>
      </c>
      <c r="I12" s="173">
        <v>87.7</v>
      </c>
      <c r="J12" s="173">
        <v>73</v>
      </c>
      <c r="K12" s="173">
        <v>86</v>
      </c>
      <c r="L12" s="173">
        <v>80.6</v>
      </c>
      <c r="M12" s="173">
        <v>74.8</v>
      </c>
      <c r="N12" s="173">
        <v>84</v>
      </c>
      <c r="O12" s="173">
        <v>81.9</v>
      </c>
      <c r="P12" s="175">
        <v>80.2</v>
      </c>
    </row>
    <row r="13" spans="2:16" s="8" customFormat="1" ht="11.25">
      <c r="B13" s="85" t="s">
        <v>38</v>
      </c>
      <c r="C13" s="15">
        <v>40299</v>
      </c>
      <c r="D13" s="173">
        <v>92.2</v>
      </c>
      <c r="E13" s="173">
        <v>89.6</v>
      </c>
      <c r="F13" s="173">
        <v>99.3</v>
      </c>
      <c r="G13" s="173">
        <v>93.5</v>
      </c>
      <c r="H13" s="173">
        <v>93.5</v>
      </c>
      <c r="I13" s="173">
        <v>101.5</v>
      </c>
      <c r="J13" s="173">
        <v>84.1</v>
      </c>
      <c r="K13" s="173">
        <v>90.5</v>
      </c>
      <c r="L13" s="173">
        <v>82.6</v>
      </c>
      <c r="M13" s="173">
        <v>77.7</v>
      </c>
      <c r="N13" s="173">
        <v>94.3</v>
      </c>
      <c r="O13" s="173">
        <v>84.3</v>
      </c>
      <c r="P13" s="175">
        <v>94.2</v>
      </c>
    </row>
    <row r="14" spans="2:16" s="8" customFormat="1" ht="11.25">
      <c r="B14" s="85" t="s">
        <v>38</v>
      </c>
      <c r="C14" s="15">
        <v>40330</v>
      </c>
      <c r="D14" s="173">
        <v>89.1</v>
      </c>
      <c r="E14" s="173">
        <v>88.6</v>
      </c>
      <c r="F14" s="173">
        <v>95.3</v>
      </c>
      <c r="G14" s="173">
        <v>91.5</v>
      </c>
      <c r="H14" s="173">
        <v>91.4</v>
      </c>
      <c r="I14" s="173">
        <v>97.1</v>
      </c>
      <c r="J14" s="173">
        <v>76.5</v>
      </c>
      <c r="K14" s="173">
        <v>87.6</v>
      </c>
      <c r="L14" s="173">
        <v>74.1</v>
      </c>
      <c r="M14" s="173">
        <v>93.2</v>
      </c>
      <c r="N14" s="173">
        <v>91.3</v>
      </c>
      <c r="O14" s="173">
        <v>87.6</v>
      </c>
      <c r="P14" s="175">
        <v>90.4</v>
      </c>
    </row>
    <row r="15" spans="2:16" s="8" customFormat="1" ht="11.25">
      <c r="B15" s="85" t="s">
        <v>38</v>
      </c>
      <c r="C15" s="15">
        <v>40360</v>
      </c>
      <c r="D15" s="173">
        <v>92.1</v>
      </c>
      <c r="E15" s="173">
        <v>92.5</v>
      </c>
      <c r="F15" s="173">
        <v>100</v>
      </c>
      <c r="G15" s="173">
        <v>96</v>
      </c>
      <c r="H15" s="173">
        <v>95.9</v>
      </c>
      <c r="I15" s="173">
        <v>96</v>
      </c>
      <c r="J15" s="173">
        <v>78.7</v>
      </c>
      <c r="K15" s="173">
        <v>92.2</v>
      </c>
      <c r="L15" s="173">
        <v>80.7</v>
      </c>
      <c r="M15" s="173">
        <v>79.9</v>
      </c>
      <c r="N15" s="173">
        <v>93.8</v>
      </c>
      <c r="O15" s="173">
        <v>92.3</v>
      </c>
      <c r="P15" s="175">
        <v>98.7</v>
      </c>
    </row>
    <row r="16" spans="2:16" s="8" customFormat="1" ht="11.25">
      <c r="B16" s="85" t="s">
        <v>38</v>
      </c>
      <c r="C16" s="15">
        <v>40391</v>
      </c>
      <c r="D16" s="173">
        <v>93.1</v>
      </c>
      <c r="E16" s="173">
        <v>96.2</v>
      </c>
      <c r="F16" s="173">
        <v>101.2</v>
      </c>
      <c r="G16" s="173">
        <v>95.6</v>
      </c>
      <c r="H16" s="173">
        <v>95.5</v>
      </c>
      <c r="I16" s="173">
        <v>91.9</v>
      </c>
      <c r="J16" s="173">
        <v>83.2</v>
      </c>
      <c r="K16" s="173">
        <v>94.8</v>
      </c>
      <c r="L16" s="173">
        <v>92</v>
      </c>
      <c r="M16" s="173">
        <v>79.2</v>
      </c>
      <c r="N16" s="173">
        <v>96.7</v>
      </c>
      <c r="O16" s="173">
        <v>100.6</v>
      </c>
      <c r="P16" s="175">
        <v>103.1</v>
      </c>
    </row>
    <row r="17" spans="2:16" s="8" customFormat="1" ht="11.25" customHeight="1">
      <c r="B17" s="85" t="s">
        <v>38</v>
      </c>
      <c r="C17" s="15">
        <v>40422</v>
      </c>
      <c r="D17" s="173">
        <v>91.9</v>
      </c>
      <c r="E17" s="173">
        <v>94.3</v>
      </c>
      <c r="F17" s="173">
        <v>101.3</v>
      </c>
      <c r="G17" s="173">
        <v>94.3</v>
      </c>
      <c r="H17" s="173">
        <v>94.1</v>
      </c>
      <c r="I17" s="173">
        <v>86.2</v>
      </c>
      <c r="J17" s="173">
        <v>83</v>
      </c>
      <c r="K17" s="173">
        <v>91.7</v>
      </c>
      <c r="L17" s="173">
        <v>82.7</v>
      </c>
      <c r="M17" s="173">
        <v>94.6</v>
      </c>
      <c r="N17" s="173">
        <v>93.6</v>
      </c>
      <c r="O17" s="173">
        <v>97.5</v>
      </c>
      <c r="P17" s="175">
        <v>101</v>
      </c>
    </row>
    <row r="18" spans="2:16" s="8" customFormat="1" ht="11.25">
      <c r="B18" s="85" t="s">
        <v>38</v>
      </c>
      <c r="C18" s="15">
        <v>40452</v>
      </c>
      <c r="D18" s="173">
        <v>96.4</v>
      </c>
      <c r="E18" s="173">
        <v>97.6</v>
      </c>
      <c r="F18" s="173">
        <v>103.4</v>
      </c>
      <c r="G18" s="173">
        <v>99.6</v>
      </c>
      <c r="H18" s="173">
        <v>99.6</v>
      </c>
      <c r="I18" s="173">
        <v>93.6</v>
      </c>
      <c r="J18" s="173">
        <v>88.2</v>
      </c>
      <c r="K18" s="173">
        <v>94.6</v>
      </c>
      <c r="L18" s="173">
        <v>80.8</v>
      </c>
      <c r="M18" s="173">
        <v>72</v>
      </c>
      <c r="N18" s="173">
        <v>102.5</v>
      </c>
      <c r="O18" s="173">
        <v>99.6</v>
      </c>
      <c r="P18" s="175">
        <v>98.6</v>
      </c>
    </row>
    <row r="19" spans="2:16" s="8" customFormat="1" ht="11.25">
      <c r="B19" s="85" t="s">
        <v>38</v>
      </c>
      <c r="C19" s="15">
        <v>40483</v>
      </c>
      <c r="D19" s="173">
        <v>95.2</v>
      </c>
      <c r="E19" s="173">
        <v>99.7</v>
      </c>
      <c r="F19" s="173">
        <v>100.2</v>
      </c>
      <c r="G19" s="173">
        <v>94.4</v>
      </c>
      <c r="H19" s="173">
        <v>94.3</v>
      </c>
      <c r="I19" s="173">
        <v>97.3</v>
      </c>
      <c r="J19" s="173">
        <v>95.5</v>
      </c>
      <c r="K19" s="173">
        <v>93.8</v>
      </c>
      <c r="L19" s="173">
        <v>84.2</v>
      </c>
      <c r="M19" s="173">
        <v>83.2</v>
      </c>
      <c r="N19" s="173">
        <v>98.3</v>
      </c>
      <c r="O19" s="173">
        <v>106.7</v>
      </c>
      <c r="P19" s="175">
        <v>104.2</v>
      </c>
    </row>
    <row r="20" spans="2:16" s="8" customFormat="1" ht="11.25">
      <c r="B20" s="17" t="s">
        <v>38</v>
      </c>
      <c r="C20" s="18">
        <v>40513</v>
      </c>
      <c r="D20" s="176">
        <v>129</v>
      </c>
      <c r="E20" s="176">
        <v>120.8</v>
      </c>
      <c r="F20" s="176">
        <v>106.1</v>
      </c>
      <c r="G20" s="176">
        <v>120.6</v>
      </c>
      <c r="H20" s="176">
        <v>120.8</v>
      </c>
      <c r="I20" s="176">
        <v>187.6</v>
      </c>
      <c r="J20" s="176">
        <v>131.4</v>
      </c>
      <c r="K20" s="176">
        <v>109.6</v>
      </c>
      <c r="L20" s="176">
        <v>138.5</v>
      </c>
      <c r="M20" s="176">
        <v>134.4</v>
      </c>
      <c r="N20" s="176">
        <v>154.3</v>
      </c>
      <c r="O20" s="176">
        <v>110.9</v>
      </c>
      <c r="P20" s="177">
        <v>92.5</v>
      </c>
    </row>
    <row r="21" spans="2:16" s="8" customFormat="1" ht="11.25">
      <c r="B21" s="85" t="s">
        <v>189</v>
      </c>
      <c r="C21" s="15">
        <v>40544</v>
      </c>
      <c r="D21" s="173">
        <v>94.4</v>
      </c>
      <c r="E21" s="173">
        <v>92.3</v>
      </c>
      <c r="F21" s="173">
        <v>99.3</v>
      </c>
      <c r="G21" s="173">
        <v>94.5</v>
      </c>
      <c r="H21" s="173">
        <v>94.6</v>
      </c>
      <c r="I21" s="173">
        <v>80.8</v>
      </c>
      <c r="J21" s="173">
        <v>101.3</v>
      </c>
      <c r="K21" s="173">
        <v>92.2</v>
      </c>
      <c r="L21" s="173">
        <v>147.5</v>
      </c>
      <c r="M21" s="173">
        <v>71.9</v>
      </c>
      <c r="N21" s="173">
        <v>87.7</v>
      </c>
      <c r="O21" s="173">
        <v>89</v>
      </c>
      <c r="P21" s="175">
        <v>89.2</v>
      </c>
    </row>
    <row r="22" spans="2:16" s="8" customFormat="1" ht="11.25">
      <c r="B22" s="85" t="s">
        <v>38</v>
      </c>
      <c r="C22" s="15">
        <v>40575</v>
      </c>
      <c r="D22" s="173">
        <v>87.7</v>
      </c>
      <c r="E22" s="173">
        <v>90.6</v>
      </c>
      <c r="F22" s="173">
        <v>95.1</v>
      </c>
      <c r="G22" s="173">
        <v>90.2</v>
      </c>
      <c r="H22" s="173">
        <v>90.2</v>
      </c>
      <c r="I22" s="173">
        <v>75.9</v>
      </c>
      <c r="J22" s="173">
        <v>85.1</v>
      </c>
      <c r="K22" s="173">
        <v>87.9</v>
      </c>
      <c r="L22" s="173">
        <v>123.6</v>
      </c>
      <c r="M22" s="173">
        <v>71.5</v>
      </c>
      <c r="N22" s="173">
        <v>83.1</v>
      </c>
      <c r="O22" s="173">
        <v>96.4</v>
      </c>
      <c r="P22" s="175">
        <v>87</v>
      </c>
    </row>
    <row r="23" spans="2:16" s="8" customFormat="1" ht="11.25">
      <c r="B23" s="85" t="s">
        <v>38</v>
      </c>
      <c r="C23" s="15">
        <v>40603</v>
      </c>
      <c r="D23" s="173">
        <v>95</v>
      </c>
      <c r="E23" s="173">
        <v>96.9</v>
      </c>
      <c r="F23" s="173">
        <v>101.8</v>
      </c>
      <c r="G23" s="173">
        <v>98.5</v>
      </c>
      <c r="H23" s="173">
        <v>98.4</v>
      </c>
      <c r="I23" s="173">
        <v>84.2</v>
      </c>
      <c r="J23" s="173">
        <v>89.1</v>
      </c>
      <c r="K23" s="173">
        <v>96.9</v>
      </c>
      <c r="L23" s="173">
        <v>97.2</v>
      </c>
      <c r="M23" s="173">
        <v>89.1</v>
      </c>
      <c r="N23" s="173">
        <v>91.7</v>
      </c>
      <c r="O23" s="173">
        <v>100.8</v>
      </c>
      <c r="P23" s="175">
        <v>93</v>
      </c>
    </row>
    <row r="24" spans="2:16" s="8" customFormat="1" ht="11.25">
      <c r="B24" s="85" t="s">
        <v>38</v>
      </c>
      <c r="C24" s="15">
        <v>40634</v>
      </c>
      <c r="D24" s="173">
        <v>95.8</v>
      </c>
      <c r="E24" s="173">
        <v>95</v>
      </c>
      <c r="F24" s="173">
        <v>95.8</v>
      </c>
      <c r="G24" s="173">
        <v>102.2</v>
      </c>
      <c r="H24" s="173">
        <v>102.4</v>
      </c>
      <c r="I24" s="173">
        <v>89</v>
      </c>
      <c r="J24" s="173">
        <v>87.1</v>
      </c>
      <c r="K24" s="173">
        <v>95</v>
      </c>
      <c r="L24" s="173">
        <v>85.2</v>
      </c>
      <c r="M24" s="173">
        <v>74.2</v>
      </c>
      <c r="N24" s="173">
        <v>94.2</v>
      </c>
      <c r="O24" s="173">
        <v>94.7</v>
      </c>
      <c r="P24" s="175">
        <v>88</v>
      </c>
    </row>
    <row r="25" spans="2:16" s="8" customFormat="1" ht="11.25">
      <c r="B25" s="85" t="s">
        <v>38</v>
      </c>
      <c r="C25" s="15">
        <v>40664</v>
      </c>
      <c r="D25" s="173">
        <v>98</v>
      </c>
      <c r="E25" s="173">
        <v>101.2</v>
      </c>
      <c r="F25" s="173">
        <v>97.1</v>
      </c>
      <c r="G25" s="173">
        <v>95.3</v>
      </c>
      <c r="H25" s="173">
        <v>95.2</v>
      </c>
      <c r="I25" s="173">
        <v>107.1</v>
      </c>
      <c r="J25" s="173">
        <v>101.2</v>
      </c>
      <c r="K25" s="173">
        <v>101.3</v>
      </c>
      <c r="L25" s="173">
        <v>89.5</v>
      </c>
      <c r="M25" s="173">
        <v>95.7</v>
      </c>
      <c r="N25" s="173">
        <v>97.4</v>
      </c>
      <c r="O25" s="173">
        <v>106.3</v>
      </c>
      <c r="P25" s="175">
        <v>105.2</v>
      </c>
    </row>
    <row r="26" spans="2:16" s="8" customFormat="1" ht="11.25">
      <c r="B26" s="85" t="s">
        <v>38</v>
      </c>
      <c r="C26" s="15">
        <v>40695</v>
      </c>
      <c r="D26" s="173">
        <v>95.4</v>
      </c>
      <c r="E26" s="173">
        <v>96.9</v>
      </c>
      <c r="F26" s="173">
        <v>96.5</v>
      </c>
      <c r="G26" s="173">
        <v>94</v>
      </c>
      <c r="H26" s="173">
        <v>93.8</v>
      </c>
      <c r="I26" s="173">
        <v>108.1</v>
      </c>
      <c r="J26" s="173">
        <v>89</v>
      </c>
      <c r="K26" s="173">
        <v>98.9</v>
      </c>
      <c r="L26" s="173">
        <v>80.8</v>
      </c>
      <c r="M26" s="173">
        <v>125.6</v>
      </c>
      <c r="N26" s="173">
        <v>94.3</v>
      </c>
      <c r="O26" s="173">
        <v>98.6</v>
      </c>
      <c r="P26" s="175">
        <v>102.6</v>
      </c>
    </row>
    <row r="27" spans="2:16" s="8" customFormat="1" ht="11.25">
      <c r="B27" s="85" t="s">
        <v>38</v>
      </c>
      <c r="C27" s="15">
        <v>40725</v>
      </c>
      <c r="D27" s="173">
        <v>98.6</v>
      </c>
      <c r="E27" s="173">
        <v>99.2</v>
      </c>
      <c r="F27" s="173">
        <v>100.7</v>
      </c>
      <c r="G27" s="173">
        <v>100.4</v>
      </c>
      <c r="H27" s="173">
        <v>100.3</v>
      </c>
      <c r="I27" s="173">
        <v>97.3</v>
      </c>
      <c r="J27" s="173">
        <v>95.2</v>
      </c>
      <c r="K27" s="173">
        <v>101.9</v>
      </c>
      <c r="L27" s="173">
        <v>86.1</v>
      </c>
      <c r="M27" s="173">
        <v>92.8</v>
      </c>
      <c r="N27" s="173">
        <v>96.6</v>
      </c>
      <c r="O27" s="173">
        <v>99.2</v>
      </c>
      <c r="P27" s="175">
        <v>104.9</v>
      </c>
    </row>
    <row r="28" spans="2:16" s="8" customFormat="1" ht="11.25">
      <c r="B28" s="85" t="s">
        <v>38</v>
      </c>
      <c r="C28" s="15">
        <v>40756</v>
      </c>
      <c r="D28" s="173">
        <v>99</v>
      </c>
      <c r="E28" s="173">
        <v>101.4</v>
      </c>
      <c r="F28" s="173">
        <v>102.9</v>
      </c>
      <c r="G28" s="173">
        <v>99.3</v>
      </c>
      <c r="H28" s="173">
        <v>99.2</v>
      </c>
      <c r="I28" s="173">
        <v>92.7</v>
      </c>
      <c r="J28" s="173">
        <v>97.3</v>
      </c>
      <c r="K28" s="173">
        <v>103.8</v>
      </c>
      <c r="L28" s="173">
        <v>96.8</v>
      </c>
      <c r="M28" s="173">
        <v>100</v>
      </c>
      <c r="N28" s="173">
        <v>98.3</v>
      </c>
      <c r="O28" s="173">
        <v>104.4</v>
      </c>
      <c r="P28" s="175">
        <v>109.9</v>
      </c>
    </row>
    <row r="29" spans="2:16" s="8" customFormat="1" ht="11.25">
      <c r="B29" s="85" t="s">
        <v>38</v>
      </c>
      <c r="C29" s="15">
        <v>40787</v>
      </c>
      <c r="D29" s="173">
        <v>96.6</v>
      </c>
      <c r="E29" s="173">
        <v>98.7</v>
      </c>
      <c r="F29" s="173">
        <v>100</v>
      </c>
      <c r="G29" s="173">
        <v>97.6</v>
      </c>
      <c r="H29" s="173">
        <v>97.4</v>
      </c>
      <c r="I29" s="173">
        <v>86.8</v>
      </c>
      <c r="J29" s="173">
        <v>96.2</v>
      </c>
      <c r="K29" s="173">
        <v>101.6</v>
      </c>
      <c r="L29" s="173">
        <v>84.9</v>
      </c>
      <c r="M29" s="173">
        <v>101.7</v>
      </c>
      <c r="N29" s="173">
        <v>93.5</v>
      </c>
      <c r="O29" s="173">
        <v>101</v>
      </c>
      <c r="P29" s="175">
        <v>107.5</v>
      </c>
    </row>
    <row r="30" spans="2:16" s="8" customFormat="1" ht="11.25">
      <c r="B30" s="85" t="s">
        <v>38</v>
      </c>
      <c r="C30" s="15">
        <v>40817</v>
      </c>
      <c r="D30" s="173">
        <v>100.5</v>
      </c>
      <c r="E30" s="173">
        <v>99.1</v>
      </c>
      <c r="F30" s="173">
        <v>102.8</v>
      </c>
      <c r="G30" s="173">
        <v>101.9</v>
      </c>
      <c r="H30" s="173">
        <v>101.9</v>
      </c>
      <c r="I30" s="173">
        <v>91.5</v>
      </c>
      <c r="J30" s="173">
        <v>99.8</v>
      </c>
      <c r="K30" s="173">
        <v>101.8</v>
      </c>
      <c r="L30" s="173">
        <v>84.4</v>
      </c>
      <c r="M30" s="173">
        <v>92.7</v>
      </c>
      <c r="N30" s="173">
        <v>103</v>
      </c>
      <c r="O30" s="173">
        <v>95.7</v>
      </c>
      <c r="P30" s="175">
        <v>105.3</v>
      </c>
    </row>
    <row r="31" spans="2:16" s="8" customFormat="1" ht="11.25">
      <c r="B31" s="85" t="s">
        <v>38</v>
      </c>
      <c r="C31" s="15">
        <v>40848</v>
      </c>
      <c r="D31" s="173">
        <v>101.6</v>
      </c>
      <c r="E31" s="173">
        <v>102.8</v>
      </c>
      <c r="F31" s="173">
        <v>101.3</v>
      </c>
      <c r="G31" s="173">
        <v>100.2</v>
      </c>
      <c r="H31" s="173">
        <v>100.3</v>
      </c>
      <c r="I31" s="173">
        <v>97.7</v>
      </c>
      <c r="J31" s="173">
        <v>107.2</v>
      </c>
      <c r="K31" s="173">
        <v>101.6</v>
      </c>
      <c r="L31" s="173">
        <v>88.8</v>
      </c>
      <c r="M31" s="173">
        <v>103.7</v>
      </c>
      <c r="N31" s="173">
        <v>100.8</v>
      </c>
      <c r="O31" s="173">
        <v>103.8</v>
      </c>
      <c r="P31" s="175">
        <v>110.3</v>
      </c>
    </row>
    <row r="32" spans="2:20" s="8" customFormat="1" ht="11.25">
      <c r="B32" s="17" t="s">
        <v>38</v>
      </c>
      <c r="C32" s="18">
        <v>40878</v>
      </c>
      <c r="D32" s="176">
        <v>137.6</v>
      </c>
      <c r="E32" s="176">
        <v>126</v>
      </c>
      <c r="F32" s="176">
        <v>106.5</v>
      </c>
      <c r="G32" s="176">
        <v>126.1</v>
      </c>
      <c r="H32" s="176">
        <v>126.4</v>
      </c>
      <c r="I32" s="176">
        <v>189</v>
      </c>
      <c r="J32" s="176">
        <v>151.5</v>
      </c>
      <c r="K32" s="176">
        <v>117.2</v>
      </c>
      <c r="L32" s="176">
        <v>135.3</v>
      </c>
      <c r="M32" s="176">
        <v>181.1</v>
      </c>
      <c r="N32" s="176">
        <v>159.5</v>
      </c>
      <c r="O32" s="176">
        <v>110.1</v>
      </c>
      <c r="P32" s="177">
        <v>97.2</v>
      </c>
      <c r="R32" s="152"/>
      <c r="S32" s="152"/>
      <c r="T32" s="152"/>
    </row>
    <row r="33" spans="2:16" s="8" customFormat="1" ht="11.25">
      <c r="B33" s="85" t="s">
        <v>190</v>
      </c>
      <c r="C33" s="15">
        <v>40909</v>
      </c>
      <c r="D33" s="173">
        <v>101.7</v>
      </c>
      <c r="E33" s="173">
        <v>99.9</v>
      </c>
      <c r="F33" s="173">
        <v>98.5</v>
      </c>
      <c r="G33" s="173">
        <v>102.5</v>
      </c>
      <c r="H33" s="173">
        <v>103.2</v>
      </c>
      <c r="I33" s="173">
        <v>82</v>
      </c>
      <c r="J33" s="173">
        <v>114.6</v>
      </c>
      <c r="K33" s="173">
        <v>100.1</v>
      </c>
      <c r="L33" s="173">
        <v>161.9</v>
      </c>
      <c r="M33" s="173">
        <v>95.6</v>
      </c>
      <c r="N33" s="173">
        <v>99.2</v>
      </c>
      <c r="O33" s="173">
        <v>96</v>
      </c>
      <c r="P33" s="175">
        <v>102.1</v>
      </c>
    </row>
    <row r="34" spans="2:16" s="8" customFormat="1" ht="11.25">
      <c r="B34" s="85" t="s">
        <v>38</v>
      </c>
      <c r="C34" s="15">
        <v>40940</v>
      </c>
      <c r="D34" s="173">
        <v>97</v>
      </c>
      <c r="E34" s="173">
        <v>93.4</v>
      </c>
      <c r="F34" s="173">
        <v>99.1</v>
      </c>
      <c r="G34" s="173">
        <v>102.2</v>
      </c>
      <c r="H34" s="173">
        <v>102.7</v>
      </c>
      <c r="I34" s="173">
        <v>73.5</v>
      </c>
      <c r="J34" s="173">
        <v>96.6</v>
      </c>
      <c r="K34" s="173">
        <v>96.2</v>
      </c>
      <c r="L34" s="173">
        <v>123.4</v>
      </c>
      <c r="M34" s="173">
        <v>95.4</v>
      </c>
      <c r="N34" s="173">
        <v>87.3</v>
      </c>
      <c r="O34" s="173">
        <v>86.7</v>
      </c>
      <c r="P34" s="175">
        <v>94.4</v>
      </c>
    </row>
    <row r="35" spans="2:16" s="8" customFormat="1" ht="11.25">
      <c r="B35" s="85" t="s">
        <v>38</v>
      </c>
      <c r="C35" s="15">
        <v>40969</v>
      </c>
      <c r="D35" s="173">
        <v>106.9</v>
      </c>
      <c r="E35" s="173">
        <v>106.9</v>
      </c>
      <c r="F35" s="173">
        <v>106.9</v>
      </c>
      <c r="G35" s="173">
        <v>110.7</v>
      </c>
      <c r="H35" s="173">
        <v>111.2</v>
      </c>
      <c r="I35" s="173">
        <v>87.8</v>
      </c>
      <c r="J35" s="173">
        <v>107.7</v>
      </c>
      <c r="K35" s="173">
        <v>110.6</v>
      </c>
      <c r="L35" s="173">
        <v>102</v>
      </c>
      <c r="M35" s="173">
        <v>113.5</v>
      </c>
      <c r="N35" s="173">
        <v>100.4</v>
      </c>
      <c r="O35" s="173">
        <v>106.5</v>
      </c>
      <c r="P35" s="175">
        <v>108.7</v>
      </c>
    </row>
    <row r="36" spans="2:16" s="8" customFormat="1" ht="11.25">
      <c r="B36" s="85" t="s">
        <v>38</v>
      </c>
      <c r="C36" s="15">
        <v>41000</v>
      </c>
      <c r="D36" s="173">
        <v>101.5</v>
      </c>
      <c r="E36" s="173">
        <v>97.7</v>
      </c>
      <c r="F36" s="173">
        <v>101.7</v>
      </c>
      <c r="G36" s="173">
        <v>105.9</v>
      </c>
      <c r="H36" s="173">
        <v>106.3</v>
      </c>
      <c r="I36" s="173">
        <v>87.8</v>
      </c>
      <c r="J36" s="173">
        <v>97.9</v>
      </c>
      <c r="K36" s="173">
        <v>103.8</v>
      </c>
      <c r="L36" s="173">
        <v>81.8</v>
      </c>
      <c r="M36" s="173">
        <v>98.8</v>
      </c>
      <c r="N36" s="173">
        <v>96.6</v>
      </c>
      <c r="O36" s="173">
        <v>90.3</v>
      </c>
      <c r="P36" s="175">
        <v>99.5</v>
      </c>
    </row>
    <row r="37" spans="2:16" s="8" customFormat="1" ht="11.25">
      <c r="B37" s="85" t="s">
        <v>38</v>
      </c>
      <c r="C37" s="15">
        <v>41030</v>
      </c>
      <c r="D37" s="173">
        <v>106</v>
      </c>
      <c r="E37" s="173">
        <v>106.2</v>
      </c>
      <c r="F37" s="173">
        <v>104.1</v>
      </c>
      <c r="G37" s="173">
        <v>103.7</v>
      </c>
      <c r="H37" s="173">
        <v>103.7</v>
      </c>
      <c r="I37" s="173">
        <v>111.4</v>
      </c>
      <c r="J37" s="173">
        <v>110.6</v>
      </c>
      <c r="K37" s="173">
        <v>113.7</v>
      </c>
      <c r="L37" s="173">
        <v>91.2</v>
      </c>
      <c r="M37" s="173">
        <v>112.2</v>
      </c>
      <c r="N37" s="173">
        <v>105.3</v>
      </c>
      <c r="O37" s="173">
        <v>105.5</v>
      </c>
      <c r="P37" s="175">
        <v>109.7</v>
      </c>
    </row>
    <row r="38" spans="2:16" s="8" customFormat="1" ht="11.25">
      <c r="B38" s="85" t="s">
        <v>38</v>
      </c>
      <c r="C38" s="15">
        <v>41061</v>
      </c>
      <c r="D38" s="173">
        <v>104.3</v>
      </c>
      <c r="E38" s="173">
        <v>109</v>
      </c>
      <c r="F38" s="173">
        <v>103.1</v>
      </c>
      <c r="G38" s="173">
        <v>104.5</v>
      </c>
      <c r="H38" s="173">
        <v>104.8</v>
      </c>
      <c r="I38" s="173">
        <v>108.7</v>
      </c>
      <c r="J38" s="173">
        <v>103</v>
      </c>
      <c r="K38" s="173">
        <v>110</v>
      </c>
      <c r="L38" s="173">
        <v>88.5</v>
      </c>
      <c r="M38" s="173">
        <v>102.4</v>
      </c>
      <c r="N38" s="173">
        <v>100.4</v>
      </c>
      <c r="O38" s="173">
        <v>119</v>
      </c>
      <c r="P38" s="175">
        <v>103.1</v>
      </c>
    </row>
    <row r="39" spans="2:16" ht="11.25">
      <c r="B39" s="85" t="s">
        <v>38</v>
      </c>
      <c r="C39" s="15">
        <v>41091</v>
      </c>
      <c r="D39" s="173">
        <v>105.7</v>
      </c>
      <c r="E39" s="173">
        <v>109.3</v>
      </c>
      <c r="F39" s="173">
        <v>108.5</v>
      </c>
      <c r="G39" s="173">
        <v>105.3</v>
      </c>
      <c r="H39" s="173">
        <v>105.6</v>
      </c>
      <c r="I39" s="173">
        <v>102.8</v>
      </c>
      <c r="J39" s="173">
        <v>107.2</v>
      </c>
      <c r="K39" s="173">
        <v>113.5</v>
      </c>
      <c r="L39" s="173">
        <v>91.6</v>
      </c>
      <c r="M39" s="173">
        <v>103.4</v>
      </c>
      <c r="N39" s="173">
        <v>102.7</v>
      </c>
      <c r="O39" s="173">
        <v>115.5</v>
      </c>
      <c r="P39" s="174">
        <v>110.7</v>
      </c>
    </row>
    <row r="40" spans="2:16" ht="11.25">
      <c r="B40" s="85" t="s">
        <v>38</v>
      </c>
      <c r="C40" s="15">
        <v>41122</v>
      </c>
      <c r="D40" s="173">
        <v>108.9</v>
      </c>
      <c r="E40" s="173">
        <v>117.2</v>
      </c>
      <c r="F40" s="173">
        <v>113.1</v>
      </c>
      <c r="G40" s="173">
        <v>107.8</v>
      </c>
      <c r="H40" s="173">
        <v>108.1</v>
      </c>
      <c r="I40" s="173">
        <v>100.5</v>
      </c>
      <c r="J40" s="173">
        <v>112.2</v>
      </c>
      <c r="K40" s="173">
        <v>117.1</v>
      </c>
      <c r="L40" s="173">
        <v>101.4</v>
      </c>
      <c r="M40" s="173">
        <v>111.1</v>
      </c>
      <c r="N40" s="173">
        <v>108.7</v>
      </c>
      <c r="O40" s="173">
        <v>131.9</v>
      </c>
      <c r="P40" s="174">
        <v>119.3</v>
      </c>
    </row>
    <row r="41" spans="2:16" ht="11.25">
      <c r="B41" s="85" t="s">
        <v>38</v>
      </c>
      <c r="C41" s="15">
        <v>41153</v>
      </c>
      <c r="D41" s="173">
        <v>104.9</v>
      </c>
      <c r="E41" s="173">
        <v>100.7</v>
      </c>
      <c r="F41" s="173">
        <v>111.3</v>
      </c>
      <c r="G41" s="173">
        <v>107.2</v>
      </c>
      <c r="H41" s="173">
        <v>107.7</v>
      </c>
      <c r="I41" s="173">
        <v>91.4</v>
      </c>
      <c r="J41" s="173">
        <v>102.2</v>
      </c>
      <c r="K41" s="173">
        <v>110</v>
      </c>
      <c r="L41" s="173">
        <v>88.4</v>
      </c>
      <c r="M41" s="173">
        <v>101.3</v>
      </c>
      <c r="N41" s="173">
        <v>100.6</v>
      </c>
      <c r="O41" s="173">
        <v>91.4</v>
      </c>
      <c r="P41" s="174">
        <v>108.1</v>
      </c>
    </row>
    <row r="42" spans="2:16" ht="11.25">
      <c r="B42" s="85" t="s">
        <v>38</v>
      </c>
      <c r="C42" s="15">
        <v>41183</v>
      </c>
      <c r="D42" s="173">
        <v>109.7</v>
      </c>
      <c r="E42" s="173">
        <v>113.5</v>
      </c>
      <c r="F42" s="173">
        <v>114.6</v>
      </c>
      <c r="G42" s="173">
        <v>108.6</v>
      </c>
      <c r="H42" s="173">
        <v>109</v>
      </c>
      <c r="I42" s="173">
        <v>95.7</v>
      </c>
      <c r="J42" s="173">
        <v>113.5</v>
      </c>
      <c r="K42" s="173">
        <v>115</v>
      </c>
      <c r="L42" s="173">
        <v>93.7</v>
      </c>
      <c r="M42" s="173">
        <v>107.6</v>
      </c>
      <c r="N42" s="173">
        <v>117</v>
      </c>
      <c r="O42" s="173">
        <v>118.8</v>
      </c>
      <c r="P42" s="174">
        <v>119.5</v>
      </c>
    </row>
    <row r="43" spans="2:16" ht="11.25">
      <c r="B43" s="85" t="s">
        <v>38</v>
      </c>
      <c r="C43" s="15">
        <v>41214</v>
      </c>
      <c r="D43" s="173">
        <v>110.1</v>
      </c>
      <c r="E43" s="173">
        <v>110.2</v>
      </c>
      <c r="F43" s="173">
        <v>108.9</v>
      </c>
      <c r="G43" s="173">
        <v>108.5</v>
      </c>
      <c r="H43" s="173">
        <v>109</v>
      </c>
      <c r="I43" s="173">
        <v>104.1</v>
      </c>
      <c r="J43" s="173">
        <v>116.3</v>
      </c>
      <c r="K43" s="173">
        <v>111.4</v>
      </c>
      <c r="L43" s="173">
        <v>98.7</v>
      </c>
      <c r="M43" s="173">
        <v>102.9</v>
      </c>
      <c r="N43" s="173">
        <v>119.5</v>
      </c>
      <c r="O43" s="173">
        <v>108.6</v>
      </c>
      <c r="P43" s="174">
        <v>116.5</v>
      </c>
    </row>
    <row r="44" spans="2:16" ht="11.25">
      <c r="B44" s="17" t="s">
        <v>38</v>
      </c>
      <c r="C44" s="18">
        <v>41244</v>
      </c>
      <c r="D44" s="176">
        <v>144.6</v>
      </c>
      <c r="E44" s="176">
        <v>132.4</v>
      </c>
      <c r="F44" s="176">
        <v>112.5</v>
      </c>
      <c r="G44" s="176">
        <v>134.7</v>
      </c>
      <c r="H44" s="176">
        <v>135.9</v>
      </c>
      <c r="I44" s="176">
        <v>196.2</v>
      </c>
      <c r="J44" s="176">
        <v>164.2</v>
      </c>
      <c r="K44" s="176">
        <v>122</v>
      </c>
      <c r="L44" s="176">
        <v>142.5</v>
      </c>
      <c r="M44" s="176">
        <v>139.4</v>
      </c>
      <c r="N44" s="176">
        <v>173.8</v>
      </c>
      <c r="O44" s="176">
        <v>117.6</v>
      </c>
      <c r="P44" s="177">
        <v>104.1</v>
      </c>
    </row>
    <row r="45" spans="2:16" ht="11.25">
      <c r="B45" s="85" t="s">
        <v>191</v>
      </c>
      <c r="C45" s="15">
        <v>41275</v>
      </c>
      <c r="D45" s="173">
        <v>107.8</v>
      </c>
      <c r="E45" s="173">
        <v>106.9</v>
      </c>
      <c r="F45" s="173">
        <v>107.5</v>
      </c>
      <c r="G45" s="173">
        <v>105.9</v>
      </c>
      <c r="H45" s="173">
        <v>106.3</v>
      </c>
      <c r="I45" s="173">
        <v>86.3</v>
      </c>
      <c r="J45" s="173">
        <v>121.2</v>
      </c>
      <c r="K45" s="173">
        <v>110.7</v>
      </c>
      <c r="L45" s="173">
        <v>171.8</v>
      </c>
      <c r="M45" s="173">
        <v>103.9</v>
      </c>
      <c r="N45" s="173">
        <v>113.1</v>
      </c>
      <c r="O45" s="173">
        <v>103.7</v>
      </c>
      <c r="P45" s="175">
        <v>113.3</v>
      </c>
    </row>
    <row r="46" spans="2:16" ht="11.25">
      <c r="B46" s="85"/>
      <c r="C46" s="15">
        <v>41306</v>
      </c>
      <c r="D46" s="173">
        <v>96.7</v>
      </c>
      <c r="E46" s="173">
        <v>94.5</v>
      </c>
      <c r="F46" s="173">
        <v>98</v>
      </c>
      <c r="G46" s="173">
        <v>100.1</v>
      </c>
      <c r="H46" s="173">
        <v>100.5</v>
      </c>
      <c r="I46" s="173">
        <v>73.8</v>
      </c>
      <c r="J46" s="173">
        <v>95.7</v>
      </c>
      <c r="K46" s="173">
        <v>102.8</v>
      </c>
      <c r="L46" s="173">
        <v>131.2</v>
      </c>
      <c r="M46" s="173">
        <v>100.3</v>
      </c>
      <c r="N46" s="173">
        <v>92.1</v>
      </c>
      <c r="O46" s="173">
        <v>89.5</v>
      </c>
      <c r="P46" s="175">
        <v>98.6</v>
      </c>
    </row>
    <row r="47" spans="2:16" ht="11.25">
      <c r="B47" s="85"/>
      <c r="C47" s="15">
        <v>41334</v>
      </c>
      <c r="D47" s="173">
        <v>111.7</v>
      </c>
      <c r="E47" s="173">
        <v>110.3</v>
      </c>
      <c r="F47" s="173">
        <v>110.7</v>
      </c>
      <c r="G47" s="173">
        <v>115.2</v>
      </c>
      <c r="H47" s="173">
        <v>116.1</v>
      </c>
      <c r="I47" s="173">
        <v>92.9</v>
      </c>
      <c r="J47" s="173">
        <v>106.8</v>
      </c>
      <c r="K47" s="173">
        <v>115.9</v>
      </c>
      <c r="L47" s="173">
        <v>104.5</v>
      </c>
      <c r="M47" s="173">
        <v>111.2</v>
      </c>
      <c r="N47" s="173">
        <v>115.9</v>
      </c>
      <c r="O47" s="173">
        <v>108</v>
      </c>
      <c r="P47" s="175">
        <v>108.7</v>
      </c>
    </row>
    <row r="48" spans="2:16" ht="11.25">
      <c r="B48" s="85"/>
      <c r="C48" s="15">
        <v>41365</v>
      </c>
      <c r="D48" s="173">
        <v>103.2</v>
      </c>
      <c r="E48" s="173">
        <v>106.7</v>
      </c>
      <c r="F48" s="173">
        <v>110.2</v>
      </c>
      <c r="G48" s="173">
        <v>100.2</v>
      </c>
      <c r="H48" s="173">
        <v>100.4</v>
      </c>
      <c r="I48" s="173">
        <v>96.8</v>
      </c>
      <c r="J48" s="173">
        <v>106.8</v>
      </c>
      <c r="K48" s="173">
        <v>119.3</v>
      </c>
      <c r="L48" s="173">
        <v>92.3</v>
      </c>
      <c r="M48" s="173">
        <v>104</v>
      </c>
      <c r="N48" s="173">
        <v>103.5</v>
      </c>
      <c r="O48" s="173">
        <v>110.6</v>
      </c>
      <c r="P48" s="175">
        <v>115.7</v>
      </c>
    </row>
    <row r="49" spans="2:16" ht="11.25">
      <c r="B49" s="85"/>
      <c r="C49" s="15">
        <v>41395</v>
      </c>
      <c r="D49" s="173">
        <v>110.7</v>
      </c>
      <c r="E49" s="173">
        <v>110.8</v>
      </c>
      <c r="F49" s="173">
        <v>113.5</v>
      </c>
      <c r="G49" s="173">
        <v>106.4</v>
      </c>
      <c r="H49" s="173">
        <v>106.8</v>
      </c>
      <c r="I49" s="173">
        <v>112.5</v>
      </c>
      <c r="J49" s="173">
        <v>117.6</v>
      </c>
      <c r="K49" s="173">
        <v>123</v>
      </c>
      <c r="L49" s="173">
        <v>91.8</v>
      </c>
      <c r="M49" s="173">
        <v>111.7</v>
      </c>
      <c r="N49" s="173">
        <v>114.2</v>
      </c>
      <c r="O49" s="173">
        <v>109.8</v>
      </c>
      <c r="P49" s="175">
        <v>115.1</v>
      </c>
    </row>
    <row r="50" spans="2:16" ht="11.25">
      <c r="B50" s="85"/>
      <c r="C50" s="15">
        <v>41426</v>
      </c>
      <c r="D50" s="173">
        <v>106</v>
      </c>
      <c r="E50" s="173">
        <v>106.8</v>
      </c>
      <c r="F50" s="173">
        <v>111.5</v>
      </c>
      <c r="G50" s="173">
        <v>103.7</v>
      </c>
      <c r="H50" s="173">
        <v>104.2</v>
      </c>
      <c r="I50" s="173">
        <v>105.3</v>
      </c>
      <c r="J50" s="173">
        <v>105.9</v>
      </c>
      <c r="K50" s="173">
        <v>117.4</v>
      </c>
      <c r="L50" s="173">
        <v>85.4</v>
      </c>
      <c r="M50" s="173">
        <v>109.5</v>
      </c>
      <c r="N50" s="173">
        <v>107.2</v>
      </c>
      <c r="O50" s="173">
        <v>107.8</v>
      </c>
      <c r="P50" s="175">
        <v>108.1</v>
      </c>
    </row>
    <row r="51" spans="2:16" s="8" customFormat="1" ht="11.25">
      <c r="B51" s="85"/>
      <c r="C51" s="15">
        <v>41456</v>
      </c>
      <c r="D51" s="173">
        <v>112.1</v>
      </c>
      <c r="E51" s="173">
        <v>113.4</v>
      </c>
      <c r="F51" s="173">
        <v>116.9</v>
      </c>
      <c r="G51" s="173">
        <v>108.2</v>
      </c>
      <c r="H51" s="173">
        <v>108.4</v>
      </c>
      <c r="I51" s="173">
        <v>109</v>
      </c>
      <c r="J51" s="173">
        <v>119</v>
      </c>
      <c r="K51" s="173">
        <v>126.7</v>
      </c>
      <c r="L51" s="173">
        <v>92.9</v>
      </c>
      <c r="M51" s="173">
        <v>112</v>
      </c>
      <c r="N51" s="173">
        <v>114.7</v>
      </c>
      <c r="O51" s="173">
        <v>113.4</v>
      </c>
      <c r="P51" s="175">
        <v>122.3</v>
      </c>
    </row>
    <row r="52" spans="2:16" s="8" customFormat="1" ht="11.25">
      <c r="B52" s="85"/>
      <c r="C52" s="15">
        <v>41487</v>
      </c>
      <c r="D52" s="173">
        <v>115.6</v>
      </c>
      <c r="E52" s="173">
        <v>116.2</v>
      </c>
      <c r="F52" s="173">
        <v>119.2</v>
      </c>
      <c r="G52" s="173">
        <v>113.8</v>
      </c>
      <c r="H52" s="173">
        <v>114.3</v>
      </c>
      <c r="I52" s="173">
        <v>104.2</v>
      </c>
      <c r="J52" s="173">
        <v>121</v>
      </c>
      <c r="K52" s="173">
        <v>128.7</v>
      </c>
      <c r="L52" s="173">
        <v>99.2</v>
      </c>
      <c r="M52" s="173">
        <v>119.9</v>
      </c>
      <c r="N52" s="173">
        <v>118</v>
      </c>
      <c r="O52" s="173">
        <v>115.1</v>
      </c>
      <c r="P52" s="175">
        <v>124.1</v>
      </c>
    </row>
    <row r="53" spans="2:16" s="8" customFormat="1" ht="11.25">
      <c r="B53" s="85"/>
      <c r="C53" s="15">
        <v>41518</v>
      </c>
      <c r="D53" s="173">
        <v>109.3</v>
      </c>
      <c r="E53" s="173">
        <v>108.5</v>
      </c>
      <c r="F53" s="173">
        <v>116</v>
      </c>
      <c r="G53" s="173">
        <v>108.2</v>
      </c>
      <c r="H53" s="173">
        <v>108.4</v>
      </c>
      <c r="I53" s="173">
        <v>91.8</v>
      </c>
      <c r="J53" s="173">
        <v>109.8</v>
      </c>
      <c r="K53" s="173">
        <v>123</v>
      </c>
      <c r="L53" s="173">
        <v>88.5</v>
      </c>
      <c r="M53" s="173">
        <v>117.5</v>
      </c>
      <c r="N53" s="173">
        <v>115.6</v>
      </c>
      <c r="O53" s="173">
        <v>104.1</v>
      </c>
      <c r="P53" s="175">
        <v>119.3</v>
      </c>
    </row>
    <row r="54" spans="2:16" s="8" customFormat="1" ht="11.25">
      <c r="B54" s="85"/>
      <c r="C54" s="15">
        <v>41548</v>
      </c>
      <c r="D54" s="173">
        <v>115.6</v>
      </c>
      <c r="E54" s="173">
        <v>116</v>
      </c>
      <c r="F54" s="173">
        <v>122.2</v>
      </c>
      <c r="G54" s="173">
        <v>112.1</v>
      </c>
      <c r="H54" s="173">
        <v>112.4</v>
      </c>
      <c r="I54" s="173">
        <v>99.2</v>
      </c>
      <c r="J54" s="173">
        <v>119.2</v>
      </c>
      <c r="K54" s="173">
        <v>128</v>
      </c>
      <c r="L54" s="173">
        <v>93.1</v>
      </c>
      <c r="M54" s="173">
        <v>119.1</v>
      </c>
      <c r="N54" s="173">
        <v>131.5</v>
      </c>
      <c r="O54" s="173">
        <v>113.6</v>
      </c>
      <c r="P54" s="175">
        <v>127.8</v>
      </c>
    </row>
    <row r="55" spans="2:16" s="8" customFormat="1" ht="11.25">
      <c r="B55" s="85"/>
      <c r="C55" s="15">
        <v>41579</v>
      </c>
      <c r="D55" s="173">
        <v>117.9</v>
      </c>
      <c r="E55" s="173">
        <v>116.8</v>
      </c>
      <c r="F55" s="173">
        <v>118.6</v>
      </c>
      <c r="G55" s="173">
        <v>114.8</v>
      </c>
      <c r="H55" s="173">
        <v>115</v>
      </c>
      <c r="I55" s="173">
        <v>110.5</v>
      </c>
      <c r="J55" s="173">
        <v>126.8</v>
      </c>
      <c r="K55" s="173">
        <v>125</v>
      </c>
      <c r="L55" s="173">
        <v>98.9</v>
      </c>
      <c r="M55" s="173">
        <v>114</v>
      </c>
      <c r="N55" s="173">
        <v>127.4</v>
      </c>
      <c r="O55" s="173">
        <v>113.4</v>
      </c>
      <c r="P55" s="175">
        <v>122.5</v>
      </c>
    </row>
    <row r="56" spans="2:16" s="8" customFormat="1" ht="11.25">
      <c r="B56" s="17"/>
      <c r="C56" s="18">
        <v>41609</v>
      </c>
      <c r="D56" s="176">
        <v>150.2</v>
      </c>
      <c r="E56" s="176">
        <v>136.2</v>
      </c>
      <c r="F56" s="176">
        <v>119.1</v>
      </c>
      <c r="G56" s="176">
        <v>137.9</v>
      </c>
      <c r="H56" s="176">
        <v>138.8</v>
      </c>
      <c r="I56" s="176">
        <v>202.2</v>
      </c>
      <c r="J56" s="176">
        <v>162.8</v>
      </c>
      <c r="K56" s="176">
        <v>137.1</v>
      </c>
      <c r="L56" s="176">
        <v>147.9</v>
      </c>
      <c r="M56" s="176">
        <v>149.1</v>
      </c>
      <c r="N56" s="176">
        <v>193.2</v>
      </c>
      <c r="O56" s="176">
        <v>117.6</v>
      </c>
      <c r="P56" s="177">
        <v>109.9</v>
      </c>
    </row>
    <row r="57" spans="2:16" s="8" customFormat="1" ht="11.25">
      <c r="B57" s="85">
        <v>2014</v>
      </c>
      <c r="C57" s="15">
        <v>41640</v>
      </c>
      <c r="D57" s="173">
        <v>114.7</v>
      </c>
      <c r="E57" s="173">
        <v>111.9</v>
      </c>
      <c r="F57" s="173">
        <v>114.9</v>
      </c>
      <c r="G57" s="173">
        <v>111.8</v>
      </c>
      <c r="H57" s="173">
        <v>112.3</v>
      </c>
      <c r="I57" s="173">
        <v>88.9</v>
      </c>
      <c r="J57" s="173">
        <v>128.2</v>
      </c>
      <c r="K57" s="173">
        <v>126.1</v>
      </c>
      <c r="L57" s="173">
        <v>172.4</v>
      </c>
      <c r="M57" s="173">
        <v>100</v>
      </c>
      <c r="N57" s="173">
        <v>125.5</v>
      </c>
      <c r="O57" s="173">
        <v>105.4</v>
      </c>
      <c r="P57" s="175">
        <v>118.3</v>
      </c>
    </row>
    <row r="58" spans="3:16" s="8" customFormat="1" ht="11.25">
      <c r="C58" s="15">
        <v>41671</v>
      </c>
      <c r="D58" s="175">
        <v>105.1</v>
      </c>
      <c r="E58" s="175">
        <v>102.3</v>
      </c>
      <c r="F58" s="175">
        <v>111.7</v>
      </c>
      <c r="G58" s="175">
        <v>105.6</v>
      </c>
      <c r="H58" s="175">
        <v>105.8</v>
      </c>
      <c r="I58" s="175">
        <v>79.1</v>
      </c>
      <c r="J58" s="175">
        <v>105.7</v>
      </c>
      <c r="K58" s="175">
        <v>118.1</v>
      </c>
      <c r="L58" s="175">
        <v>124.9</v>
      </c>
      <c r="M58" s="175">
        <v>107.5</v>
      </c>
      <c r="N58" s="175">
        <v>107.7</v>
      </c>
      <c r="O58" s="175">
        <v>93.8</v>
      </c>
      <c r="P58" s="175">
        <v>115.1</v>
      </c>
    </row>
    <row r="59" spans="3:16" s="8" customFormat="1" ht="11.25">
      <c r="C59" s="15">
        <v>41699</v>
      </c>
      <c r="D59" s="175">
        <v>110.5</v>
      </c>
      <c r="E59" s="175">
        <v>104.1</v>
      </c>
      <c r="F59" s="175">
        <v>115.3</v>
      </c>
      <c r="G59" s="175">
        <v>112</v>
      </c>
      <c r="H59" s="175">
        <v>112.6</v>
      </c>
      <c r="I59" s="175">
        <v>86.1</v>
      </c>
      <c r="J59" s="175">
        <v>110.9</v>
      </c>
      <c r="K59" s="175">
        <v>126.7</v>
      </c>
      <c r="L59" s="175">
        <v>95.3</v>
      </c>
      <c r="M59" s="175">
        <v>105.6</v>
      </c>
      <c r="N59" s="175">
        <v>111.8</v>
      </c>
      <c r="O59" s="175">
        <v>90.8</v>
      </c>
      <c r="P59" s="175">
        <v>110.1</v>
      </c>
    </row>
    <row r="60" spans="3:16" s="8" customFormat="1" ht="11.25">
      <c r="C60" s="15">
        <v>41730</v>
      </c>
      <c r="D60" s="175">
        <v>110.1</v>
      </c>
      <c r="E60" s="175">
        <v>106.6</v>
      </c>
      <c r="F60" s="175">
        <v>112</v>
      </c>
      <c r="G60" s="175">
        <v>110.3</v>
      </c>
      <c r="H60" s="175">
        <v>110.9</v>
      </c>
      <c r="I60" s="175">
        <v>91.8</v>
      </c>
      <c r="J60" s="175">
        <v>109.5</v>
      </c>
      <c r="K60" s="175">
        <v>125.8</v>
      </c>
      <c r="L60" s="175">
        <v>82.3</v>
      </c>
      <c r="M60" s="175">
        <v>99.2</v>
      </c>
      <c r="N60" s="175">
        <v>119.3</v>
      </c>
      <c r="O60" s="175">
        <v>99.5</v>
      </c>
      <c r="P60" s="175">
        <v>109</v>
      </c>
    </row>
    <row r="61" spans="3:16" s="8" customFormat="1" ht="11.25">
      <c r="C61" s="15">
        <v>41760</v>
      </c>
      <c r="D61" s="175">
        <v>115.8</v>
      </c>
      <c r="E61" s="175">
        <v>111.6</v>
      </c>
      <c r="F61" s="175">
        <v>115.9</v>
      </c>
      <c r="G61" s="175">
        <v>109.3</v>
      </c>
      <c r="H61" s="175">
        <v>109.8</v>
      </c>
      <c r="I61" s="175">
        <v>114.8</v>
      </c>
      <c r="J61" s="175">
        <v>127.3</v>
      </c>
      <c r="K61" s="175">
        <v>135.6</v>
      </c>
      <c r="L61" s="175">
        <v>88.9</v>
      </c>
      <c r="M61" s="175">
        <v>107.8</v>
      </c>
      <c r="N61" s="175">
        <v>127.9</v>
      </c>
      <c r="O61" s="175">
        <v>102.5</v>
      </c>
      <c r="P61" s="175">
        <v>117.2</v>
      </c>
    </row>
    <row r="62" spans="3:16" s="8" customFormat="1" ht="11.25">
      <c r="C62" s="15">
        <v>41791</v>
      </c>
      <c r="D62" s="175">
        <v>107</v>
      </c>
      <c r="E62" s="175">
        <v>100.4</v>
      </c>
      <c r="F62" s="175">
        <v>108.5</v>
      </c>
      <c r="G62" s="175">
        <v>104.5</v>
      </c>
      <c r="H62" s="175">
        <v>104.7</v>
      </c>
      <c r="I62" s="175">
        <v>102.7</v>
      </c>
      <c r="J62" s="175">
        <v>106</v>
      </c>
      <c r="K62" s="175">
        <v>126.5</v>
      </c>
      <c r="L62" s="175">
        <v>74.7</v>
      </c>
      <c r="M62" s="175">
        <v>101.3</v>
      </c>
      <c r="N62" s="175">
        <v>115.7</v>
      </c>
      <c r="O62" s="175">
        <v>87.6</v>
      </c>
      <c r="P62" s="175">
        <v>103.1</v>
      </c>
    </row>
    <row r="63" spans="3:16" s="8" customFormat="1" ht="11.25">
      <c r="C63" s="15">
        <v>41821</v>
      </c>
      <c r="D63" s="175">
        <v>111.1</v>
      </c>
      <c r="E63" s="175">
        <v>107.8</v>
      </c>
      <c r="F63" s="175">
        <v>116.5</v>
      </c>
      <c r="G63" s="175">
        <v>108.2</v>
      </c>
      <c r="H63" s="175">
        <v>108.3</v>
      </c>
      <c r="I63" s="175">
        <v>104.5</v>
      </c>
      <c r="J63" s="175">
        <v>108.1</v>
      </c>
      <c r="K63" s="175">
        <v>135.6</v>
      </c>
      <c r="L63" s="175">
        <v>81.3</v>
      </c>
      <c r="M63" s="175">
        <v>102.6</v>
      </c>
      <c r="N63" s="175">
        <v>119.9</v>
      </c>
      <c r="O63" s="175">
        <v>99.2</v>
      </c>
      <c r="P63" s="175">
        <v>118.3</v>
      </c>
    </row>
    <row r="64" spans="3:16" s="8" customFormat="1" ht="11.25">
      <c r="C64" s="15">
        <v>41852</v>
      </c>
      <c r="D64" s="175">
        <v>114.5</v>
      </c>
      <c r="E64" s="175">
        <v>108.4</v>
      </c>
      <c r="F64" s="175">
        <v>119.7</v>
      </c>
      <c r="G64" s="175">
        <v>112.1</v>
      </c>
      <c r="H64" s="175">
        <v>112.3</v>
      </c>
      <c r="I64" s="175">
        <v>103.4</v>
      </c>
      <c r="J64" s="175">
        <v>111.9</v>
      </c>
      <c r="K64" s="175">
        <v>138</v>
      </c>
      <c r="L64" s="175">
        <v>90.4</v>
      </c>
      <c r="M64" s="175">
        <v>111.9</v>
      </c>
      <c r="N64" s="175">
        <v>123</v>
      </c>
      <c r="O64" s="175">
        <v>95.1</v>
      </c>
      <c r="P64" s="175">
        <v>117</v>
      </c>
    </row>
    <row r="65" spans="3:16" s="8" customFormat="1" ht="11.25">
      <c r="C65" s="15">
        <v>41883</v>
      </c>
      <c r="D65" s="175">
        <v>109.9</v>
      </c>
      <c r="E65" s="175">
        <v>107.2</v>
      </c>
      <c r="F65" s="175">
        <v>119.4</v>
      </c>
      <c r="G65" s="175">
        <v>106.1</v>
      </c>
      <c r="H65" s="175">
        <v>106.1</v>
      </c>
      <c r="I65" s="175">
        <v>91.8</v>
      </c>
      <c r="J65" s="175">
        <v>109.9</v>
      </c>
      <c r="K65" s="175">
        <v>135.8</v>
      </c>
      <c r="L65" s="175">
        <v>79</v>
      </c>
      <c r="M65" s="175">
        <v>113.5</v>
      </c>
      <c r="N65" s="175">
        <v>122.3</v>
      </c>
      <c r="O65" s="175">
        <v>99.3</v>
      </c>
      <c r="P65" s="175">
        <v>119.2</v>
      </c>
    </row>
    <row r="66" spans="3:16" s="8" customFormat="1" ht="11.25">
      <c r="C66" s="15">
        <v>41913</v>
      </c>
      <c r="D66" s="175">
        <v>118.1</v>
      </c>
      <c r="E66" s="175">
        <v>113.3</v>
      </c>
      <c r="F66" s="175">
        <v>124.9</v>
      </c>
      <c r="G66" s="175">
        <v>114.2</v>
      </c>
      <c r="H66" s="175">
        <v>114.5</v>
      </c>
      <c r="I66" s="175">
        <v>99.8</v>
      </c>
      <c r="J66" s="175">
        <v>117.1</v>
      </c>
      <c r="K66" s="175">
        <v>140.5</v>
      </c>
      <c r="L66" s="175">
        <v>80.4</v>
      </c>
      <c r="M66" s="175">
        <v>119.4</v>
      </c>
      <c r="N66" s="175">
        <v>138.3</v>
      </c>
      <c r="O66" s="175">
        <v>100.9</v>
      </c>
      <c r="P66" s="175">
        <v>127.5</v>
      </c>
    </row>
    <row r="67" spans="3:18" s="8" customFormat="1" ht="12.75">
      <c r="C67" s="15">
        <v>41944</v>
      </c>
      <c r="D67" s="175">
        <v>119.6</v>
      </c>
      <c r="E67" s="175">
        <v>114</v>
      </c>
      <c r="F67" s="175">
        <v>118.7</v>
      </c>
      <c r="G67" s="175">
        <v>113.2</v>
      </c>
      <c r="H67" s="175">
        <v>113.7</v>
      </c>
      <c r="I67" s="175">
        <v>112.5</v>
      </c>
      <c r="J67" s="175">
        <v>129.7</v>
      </c>
      <c r="K67" s="175">
        <v>132.5</v>
      </c>
      <c r="L67" s="175">
        <v>93.8</v>
      </c>
      <c r="M67" s="175">
        <v>120.4</v>
      </c>
      <c r="N67" s="175">
        <v>142.3</v>
      </c>
      <c r="O67" s="175">
        <v>102.6</v>
      </c>
      <c r="P67" s="175">
        <v>119.6</v>
      </c>
      <c r="R67"/>
    </row>
    <row r="68" spans="2:18" s="8" customFormat="1" ht="12.75">
      <c r="B68" s="113"/>
      <c r="C68" s="18">
        <v>41974</v>
      </c>
      <c r="D68" s="177">
        <v>150.6</v>
      </c>
      <c r="E68" s="177">
        <v>133.2</v>
      </c>
      <c r="F68" s="177">
        <v>121.5</v>
      </c>
      <c r="G68" s="177">
        <v>136.6</v>
      </c>
      <c r="H68" s="177">
        <v>137.7</v>
      </c>
      <c r="I68" s="177">
        <v>195.4</v>
      </c>
      <c r="J68" s="177">
        <v>157.2</v>
      </c>
      <c r="K68" s="177">
        <v>148</v>
      </c>
      <c r="L68" s="177">
        <v>134.2</v>
      </c>
      <c r="M68" s="177">
        <v>159.9</v>
      </c>
      <c r="N68" s="177">
        <v>207.2</v>
      </c>
      <c r="O68" s="177">
        <v>107.5</v>
      </c>
      <c r="P68" s="177">
        <v>111</v>
      </c>
      <c r="R68"/>
    </row>
    <row r="69" spans="2:16" s="8" customFormat="1" ht="11.25">
      <c r="B69" s="8">
        <v>2015</v>
      </c>
      <c r="C69" s="15">
        <v>42005</v>
      </c>
      <c r="D69" s="175">
        <v>115.3</v>
      </c>
      <c r="E69" s="175">
        <v>106.4</v>
      </c>
      <c r="F69" s="175">
        <v>114.7</v>
      </c>
      <c r="G69" s="175">
        <v>112</v>
      </c>
      <c r="H69" s="175">
        <v>112.6</v>
      </c>
      <c r="I69" s="175">
        <v>88.3</v>
      </c>
      <c r="J69" s="175">
        <v>123.9</v>
      </c>
      <c r="K69" s="175">
        <v>132.4</v>
      </c>
      <c r="L69" s="175">
        <v>155.4</v>
      </c>
      <c r="M69" s="175">
        <v>121</v>
      </c>
      <c r="N69" s="175">
        <v>131.2</v>
      </c>
      <c r="O69" s="175">
        <v>88.2</v>
      </c>
      <c r="P69" s="175">
        <v>115</v>
      </c>
    </row>
    <row r="70" spans="3:16" s="8" customFormat="1" ht="11.25">
      <c r="C70" s="15">
        <v>42036</v>
      </c>
      <c r="D70" s="175">
        <v>101.6</v>
      </c>
      <c r="E70" s="175">
        <v>91.7</v>
      </c>
      <c r="F70" s="175">
        <v>100.5</v>
      </c>
      <c r="G70" s="175">
        <v>103.7</v>
      </c>
      <c r="H70" s="175">
        <v>104.3</v>
      </c>
      <c r="I70" s="175">
        <v>73.2</v>
      </c>
      <c r="J70" s="175">
        <v>94.4</v>
      </c>
      <c r="K70" s="175">
        <v>120.2</v>
      </c>
      <c r="L70" s="175">
        <v>117</v>
      </c>
      <c r="M70" s="175">
        <v>116.3</v>
      </c>
      <c r="N70" s="175">
        <v>111</v>
      </c>
      <c r="O70" s="175">
        <v>71.5</v>
      </c>
      <c r="P70" s="175">
        <v>100.3</v>
      </c>
    </row>
    <row r="71" spans="3:16" s="8" customFormat="1" ht="11.25">
      <c r="C71" s="15">
        <v>42064</v>
      </c>
      <c r="D71" s="175">
        <v>110.8</v>
      </c>
      <c r="E71" s="175">
        <v>103.3</v>
      </c>
      <c r="F71" s="175">
        <v>112.9</v>
      </c>
      <c r="G71" s="175">
        <v>109.3</v>
      </c>
      <c r="H71" s="175">
        <v>109.9</v>
      </c>
      <c r="I71" s="175">
        <v>85.1</v>
      </c>
      <c r="J71" s="175">
        <v>103.4</v>
      </c>
      <c r="K71" s="175">
        <v>139.7</v>
      </c>
      <c r="L71" s="175">
        <v>89.7</v>
      </c>
      <c r="M71" s="175">
        <v>128.6</v>
      </c>
      <c r="N71" s="175">
        <v>129.4</v>
      </c>
      <c r="O71" s="175">
        <v>87.4</v>
      </c>
      <c r="P71" s="175">
        <v>113.3</v>
      </c>
    </row>
    <row r="72" spans="3:16" s="8" customFormat="1" ht="11.25">
      <c r="C72" s="15">
        <v>42095</v>
      </c>
      <c r="D72" s="175">
        <v>106.5</v>
      </c>
      <c r="E72" s="175">
        <v>97.8</v>
      </c>
      <c r="F72" s="175">
        <v>109.7</v>
      </c>
      <c r="G72" s="175">
        <v>108.1</v>
      </c>
      <c r="H72" s="175">
        <v>108.7</v>
      </c>
      <c r="I72" s="175">
        <v>84.9</v>
      </c>
      <c r="J72" s="175">
        <v>92.7</v>
      </c>
      <c r="K72" s="175">
        <v>133.6</v>
      </c>
      <c r="L72" s="175">
        <v>74.8</v>
      </c>
      <c r="M72" s="175">
        <v>101.7</v>
      </c>
      <c r="N72" s="175">
        <v>118.5</v>
      </c>
      <c r="O72" s="175">
        <v>80.3</v>
      </c>
      <c r="P72" s="175">
        <v>104.5</v>
      </c>
    </row>
    <row r="73" spans="3:16" s="8" customFormat="1" ht="11.25">
      <c r="C73" s="15">
        <v>42125</v>
      </c>
      <c r="D73" s="175">
        <v>110.6</v>
      </c>
      <c r="E73" s="175">
        <v>100</v>
      </c>
      <c r="F73" s="175">
        <v>110.8</v>
      </c>
      <c r="G73" s="175">
        <v>107.1</v>
      </c>
      <c r="H73" s="175">
        <v>107.5</v>
      </c>
      <c r="I73" s="175">
        <v>105.8</v>
      </c>
      <c r="J73" s="175">
        <v>103.8</v>
      </c>
      <c r="K73" s="175">
        <v>138.1</v>
      </c>
      <c r="L73" s="175">
        <v>78.4</v>
      </c>
      <c r="M73" s="175">
        <v>107.3</v>
      </c>
      <c r="N73" s="175">
        <v>128.2</v>
      </c>
      <c r="O73" s="175">
        <v>79.8</v>
      </c>
      <c r="P73" s="175">
        <v>103.9</v>
      </c>
    </row>
    <row r="74" spans="3:16" s="8" customFormat="1" ht="11.25">
      <c r="C74" s="15">
        <v>42156</v>
      </c>
      <c r="D74" s="175">
        <v>104.1</v>
      </c>
      <c r="E74" s="175">
        <v>96.8</v>
      </c>
      <c r="F74" s="175">
        <v>107.7</v>
      </c>
      <c r="G74" s="175">
        <v>101.7</v>
      </c>
      <c r="H74" s="175">
        <v>102</v>
      </c>
      <c r="I74" s="175">
        <v>98</v>
      </c>
      <c r="J74" s="175">
        <v>91.6</v>
      </c>
      <c r="K74" s="175">
        <v>133.8</v>
      </c>
      <c r="L74" s="175">
        <v>70.4</v>
      </c>
      <c r="M74" s="175">
        <v>108.8</v>
      </c>
      <c r="N74" s="175">
        <v>117.2</v>
      </c>
      <c r="O74" s="175">
        <v>81.6</v>
      </c>
      <c r="P74" s="175">
        <v>104.5</v>
      </c>
    </row>
    <row r="75" spans="3:16" s="8" customFormat="1" ht="11.25">
      <c r="C75" s="15">
        <v>42186</v>
      </c>
      <c r="D75" s="175">
        <v>106.8</v>
      </c>
      <c r="E75" s="175">
        <v>100.3</v>
      </c>
      <c r="F75" s="175">
        <v>111.5</v>
      </c>
      <c r="G75" s="175">
        <v>105.3</v>
      </c>
      <c r="H75" s="175">
        <v>105.4</v>
      </c>
      <c r="I75" s="175">
        <v>96</v>
      </c>
      <c r="J75" s="175">
        <v>94.3</v>
      </c>
      <c r="K75" s="175">
        <v>138.2</v>
      </c>
      <c r="L75" s="175">
        <v>74</v>
      </c>
      <c r="M75" s="175">
        <v>97.3</v>
      </c>
      <c r="N75" s="175">
        <v>120.2</v>
      </c>
      <c r="O75" s="175">
        <v>86</v>
      </c>
      <c r="P75" s="175">
        <v>109.9</v>
      </c>
    </row>
    <row r="76" spans="3:16" s="8" customFormat="1" ht="11.25">
      <c r="C76" s="15">
        <v>42217</v>
      </c>
      <c r="D76" s="175">
        <v>106.6</v>
      </c>
      <c r="E76" s="175">
        <v>98</v>
      </c>
      <c r="F76" s="175">
        <v>111.2</v>
      </c>
      <c r="G76" s="175">
        <v>106.7</v>
      </c>
      <c r="H76" s="175">
        <v>106.7</v>
      </c>
      <c r="I76" s="175">
        <v>89.2</v>
      </c>
      <c r="J76" s="175">
        <v>91.1</v>
      </c>
      <c r="K76" s="175">
        <v>139.5</v>
      </c>
      <c r="L76" s="175">
        <v>76.4</v>
      </c>
      <c r="M76" s="175">
        <v>103.7</v>
      </c>
      <c r="N76" s="175">
        <v>119.5</v>
      </c>
      <c r="O76" s="175">
        <v>80.3</v>
      </c>
      <c r="P76" s="175">
        <v>106.2</v>
      </c>
    </row>
    <row r="77" spans="3:16" s="8" customFormat="1" ht="11.25">
      <c r="C77" s="15">
        <v>42248</v>
      </c>
      <c r="D77" s="175">
        <v>103</v>
      </c>
      <c r="E77" s="175">
        <v>94.9</v>
      </c>
      <c r="F77" s="175">
        <v>109.3</v>
      </c>
      <c r="G77" s="175">
        <v>103.8</v>
      </c>
      <c r="H77" s="175">
        <v>103.9</v>
      </c>
      <c r="I77" s="175">
        <v>80</v>
      </c>
      <c r="J77" s="175">
        <v>89.8</v>
      </c>
      <c r="K77" s="175">
        <v>134.2</v>
      </c>
      <c r="L77" s="175">
        <v>67.3</v>
      </c>
      <c r="M77" s="175">
        <v>102.5</v>
      </c>
      <c r="N77" s="175">
        <v>113.7</v>
      </c>
      <c r="O77" s="175">
        <v>77.8</v>
      </c>
      <c r="P77" s="175">
        <v>104.1</v>
      </c>
    </row>
    <row r="78" spans="3:16" s="8" customFormat="1" ht="11.25">
      <c r="C78" s="15">
        <v>42278</v>
      </c>
      <c r="D78" s="175">
        <v>111.5</v>
      </c>
      <c r="E78" s="175">
        <v>99.9</v>
      </c>
      <c r="F78" s="175">
        <v>110.7</v>
      </c>
      <c r="G78" s="175">
        <v>113.9</v>
      </c>
      <c r="H78" s="175">
        <v>114.1</v>
      </c>
      <c r="I78" s="175">
        <v>90.1</v>
      </c>
      <c r="J78" s="175">
        <v>98.2</v>
      </c>
      <c r="K78" s="175">
        <v>140</v>
      </c>
      <c r="L78" s="175">
        <v>72.8</v>
      </c>
      <c r="M78" s="175">
        <v>88.5</v>
      </c>
      <c r="N78" s="175">
        <v>125.8</v>
      </c>
      <c r="O78" s="175">
        <v>76.8</v>
      </c>
      <c r="P78" s="175">
        <v>107.5</v>
      </c>
    </row>
    <row r="79" spans="2:16" s="8" customFormat="1" ht="12" thickBot="1">
      <c r="B79" s="223"/>
      <c r="C79" s="227"/>
      <c r="D79" s="234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</row>
    <row r="80" spans="3:11" ht="11.25">
      <c r="C80" s="15" t="s">
        <v>184</v>
      </c>
      <c r="D80" s="123"/>
      <c r="E80" s="123"/>
      <c r="F80" s="123"/>
      <c r="G80" s="123"/>
      <c r="H80" s="123"/>
      <c r="I80" s="123"/>
      <c r="J80" s="123"/>
      <c r="K80" s="123"/>
    </row>
    <row r="81" spans="3:16" ht="11.25">
      <c r="C81" s="15" t="s">
        <v>288</v>
      </c>
      <c r="D81" s="157">
        <f>(D78/D66-1)*100</f>
        <v>-5.588484335309052</v>
      </c>
      <c r="E81" s="157">
        <f aca="true" t="shared" si="0" ref="E81:P81">(E78/E66-1)*100</f>
        <v>-11.82700794351279</v>
      </c>
      <c r="F81" s="157">
        <f t="shared" si="0"/>
        <v>-11.369095276220975</v>
      </c>
      <c r="G81" s="157">
        <f t="shared" si="0"/>
        <v>-0.26269702276707774</v>
      </c>
      <c r="H81" s="157">
        <f t="shared" si="0"/>
        <v>-0.3493449781659441</v>
      </c>
      <c r="I81" s="157">
        <f t="shared" si="0"/>
        <v>-9.719438877755515</v>
      </c>
      <c r="J81" s="157">
        <f t="shared" si="0"/>
        <v>-16.14005123825789</v>
      </c>
      <c r="K81" s="157">
        <f t="shared" si="0"/>
        <v>-0.3558718861209953</v>
      </c>
      <c r="L81" s="157">
        <f t="shared" si="0"/>
        <v>-9.452736318407972</v>
      </c>
      <c r="M81" s="157">
        <f t="shared" si="0"/>
        <v>-25.87939698492463</v>
      </c>
      <c r="N81" s="157">
        <f t="shared" si="0"/>
        <v>-9.038322487346361</v>
      </c>
      <c r="O81" s="157">
        <f t="shared" si="0"/>
        <v>-23.885034687809714</v>
      </c>
      <c r="P81" s="157">
        <f t="shared" si="0"/>
        <v>-15.686274509803921</v>
      </c>
    </row>
    <row r="82" spans="3:16" ht="11.25">
      <c r="C82" s="15" t="s">
        <v>186</v>
      </c>
      <c r="D82" s="157">
        <f>(SUM(D69:D78)/SUM(D57:D66)-1)*100</f>
        <v>-3.5816618911174825</v>
      </c>
      <c r="E82" s="157">
        <f aca="true" t="shared" si="1" ref="E82:P82">(SUM(E69:E78)/SUM(E57:E66)-1)*100</f>
        <v>-7.870715350223545</v>
      </c>
      <c r="F82" s="157">
        <f t="shared" si="1"/>
        <v>-5.160510873317237</v>
      </c>
      <c r="G82" s="157">
        <f t="shared" si="1"/>
        <v>-2.056484782012613</v>
      </c>
      <c r="H82" s="157">
        <f t="shared" si="1"/>
        <v>-2.023147726237129</v>
      </c>
      <c r="I82" s="157">
        <f t="shared" si="1"/>
        <v>-7.508567867899041</v>
      </c>
      <c r="J82" s="157">
        <f t="shared" si="1"/>
        <v>-13.343909747928773</v>
      </c>
      <c r="K82" s="157">
        <f t="shared" si="1"/>
        <v>3.1328799572094335</v>
      </c>
      <c r="L82" s="157">
        <f t="shared" si="1"/>
        <v>-9.632838283828404</v>
      </c>
      <c r="M82" s="157">
        <f t="shared" si="1"/>
        <v>0.6455838323353058</v>
      </c>
      <c r="N82" s="157">
        <f t="shared" si="1"/>
        <v>0.2724120851906875</v>
      </c>
      <c r="O82" s="157">
        <f t="shared" si="1"/>
        <v>-16.877117339082247</v>
      </c>
      <c r="P82" s="157">
        <f t="shared" si="1"/>
        <v>-7.412538967786619</v>
      </c>
    </row>
    <row r="83" spans="2:16" ht="11.25">
      <c r="B83" s="113"/>
      <c r="C83" s="18" t="s">
        <v>185</v>
      </c>
      <c r="D83" s="158">
        <f>(SUM(D67:D78)/SUM(D55:D66)-1)*100</f>
        <v>-2.7366596866199577</v>
      </c>
      <c r="E83" s="158">
        <f aca="true" t="shared" si="2" ref="E83:P83">(SUM(E67:E78)/SUM(E55:E66)-1)*100</f>
        <v>-6.806874717322453</v>
      </c>
      <c r="F83" s="158">
        <f t="shared" si="2"/>
        <v>-4.103114930182617</v>
      </c>
      <c r="G83" s="158">
        <f t="shared" si="2"/>
        <v>-1.8859518859518754</v>
      </c>
      <c r="H83" s="158">
        <f t="shared" si="2"/>
        <v>-1.820738657390264</v>
      </c>
      <c r="I83" s="158">
        <f t="shared" si="2"/>
        <v>-6.044214487300104</v>
      </c>
      <c r="J83" s="158">
        <f t="shared" si="2"/>
        <v>-10.820109535177657</v>
      </c>
      <c r="K83" s="158">
        <f t="shared" si="2"/>
        <v>3.7815126050420256</v>
      </c>
      <c r="L83" s="158">
        <f t="shared" si="2"/>
        <v>-9.223939493587663</v>
      </c>
      <c r="M83" s="158">
        <f t="shared" si="2"/>
        <v>1.8094451535400458</v>
      </c>
      <c r="N83" s="158">
        <f t="shared" si="2"/>
        <v>2.101827676240209</v>
      </c>
      <c r="O83" s="158">
        <f t="shared" si="2"/>
        <v>-15.376317318064913</v>
      </c>
      <c r="P83" s="158">
        <f t="shared" si="2"/>
        <v>-6.300461361014998</v>
      </c>
    </row>
    <row r="84" spans="3:8" ht="12.75">
      <c r="C84" s="20" t="s">
        <v>251</v>
      </c>
      <c r="H84" s="156"/>
    </row>
    <row r="85" spans="3:8" ht="12.75">
      <c r="C85" s="155" t="s">
        <v>225</v>
      </c>
      <c r="H85" s="156"/>
    </row>
    <row r="86" ht="12.75">
      <c r="H86" s="156"/>
    </row>
    <row r="87" spans="6:16" ht="12.75"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</row>
    <row r="88" spans="6:16" ht="12.75"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</row>
    <row r="89" spans="6:16" ht="12.75"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</row>
    <row r="90" spans="6:16" ht="12.75"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</row>
    <row r="91" ht="12.75">
      <c r="H91" s="156"/>
    </row>
    <row r="92" ht="12.75">
      <c r="H92" s="156"/>
    </row>
    <row r="93" ht="12.75">
      <c r="H93" s="156"/>
    </row>
    <row r="94" ht="12.75">
      <c r="H94" s="156"/>
    </row>
    <row r="95" ht="12.75">
      <c r="H95" s="156"/>
    </row>
    <row r="96" ht="12.75">
      <c r="H96" s="156"/>
    </row>
    <row r="97" ht="12.75">
      <c r="H97" s="156"/>
    </row>
    <row r="98" ht="12.75">
      <c r="H98" s="156"/>
    </row>
    <row r="99" ht="12.75">
      <c r="H99" s="156"/>
    </row>
    <row r="100" ht="12.75">
      <c r="H100" s="156"/>
    </row>
  </sheetData>
  <sheetProtection/>
  <mergeCells count="16">
    <mergeCell ref="C3:O3"/>
    <mergeCell ref="C4:O4"/>
    <mergeCell ref="C5:O5"/>
    <mergeCell ref="B7:C8"/>
    <mergeCell ref="D7:D8"/>
    <mergeCell ref="F7:F8"/>
    <mergeCell ref="G7:H7"/>
    <mergeCell ref="E7:E8"/>
    <mergeCell ref="I7:I8"/>
    <mergeCell ref="J7:J8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82"/>
  <sheetViews>
    <sheetView showGridLines="0" zoomScaleSheetLayoutView="100" zoomScalePageLayoutView="0" workbookViewId="0" topLeftCell="A1">
      <selection activeCell="P2" sqref="P2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3.421875" style="20" customWidth="1"/>
    <col min="4" max="4" width="11.5742187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15625" style="3" customWidth="1"/>
    <col min="14" max="15" width="12.7109375" style="3" customWidth="1"/>
    <col min="16" max="16384" width="10.28125" style="1" customWidth="1"/>
  </cols>
  <sheetData>
    <row r="1" spans="2:16" s="22" customFormat="1" ht="12.75">
      <c r="B1" s="69" t="s">
        <v>182</v>
      </c>
      <c r="D1" s="11"/>
      <c r="E1" s="11"/>
      <c r="F1" s="11"/>
      <c r="G1" s="11"/>
      <c r="P1" s="72" t="str">
        <f>'Tab 1'!K1</f>
        <v>Carta de Conjuntura | Dez-2015</v>
      </c>
    </row>
    <row r="2" spans="2:15" s="22" customFormat="1" ht="12.75">
      <c r="B2" s="74"/>
      <c r="D2" s="11"/>
      <c r="E2" s="11"/>
      <c r="F2" s="11"/>
      <c r="G2" s="11"/>
      <c r="O2" s="72"/>
    </row>
    <row r="3" spans="2:15" s="38" customFormat="1" ht="11.25">
      <c r="B3" s="37"/>
      <c r="C3" s="256" t="s">
        <v>47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2:16" s="35" customFormat="1" ht="12.75" customHeight="1">
      <c r="B4" s="39"/>
      <c r="C4" s="257" t="s">
        <v>224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72"/>
    </row>
    <row r="5" spans="2:16" s="38" customFormat="1" ht="11.25" customHeight="1">
      <c r="B5" s="39"/>
      <c r="C5" s="259" t="s">
        <v>233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9"/>
    </row>
    <row r="6" spans="2:15" s="38" customFormat="1" ht="11.25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6" s="38" customFormat="1" ht="26.25" customHeight="1">
      <c r="B7" s="260" t="s">
        <v>1</v>
      </c>
      <c r="C7" s="260"/>
      <c r="D7" s="262" t="s">
        <v>229</v>
      </c>
      <c r="E7" s="262" t="s">
        <v>228</v>
      </c>
      <c r="F7" s="260" t="s">
        <v>33</v>
      </c>
      <c r="G7" s="264" t="s">
        <v>34</v>
      </c>
      <c r="H7" s="265"/>
      <c r="I7" s="260" t="s">
        <v>35</v>
      </c>
      <c r="J7" s="260" t="s">
        <v>36</v>
      </c>
      <c r="K7" s="254" t="s">
        <v>234</v>
      </c>
      <c r="L7" s="254" t="s">
        <v>235</v>
      </c>
      <c r="M7" s="254" t="s">
        <v>236</v>
      </c>
      <c r="N7" s="254" t="s">
        <v>237</v>
      </c>
      <c r="O7" s="252" t="s">
        <v>226</v>
      </c>
      <c r="P7" s="252" t="s">
        <v>230</v>
      </c>
    </row>
    <row r="8" spans="2:16" s="38" customFormat="1" ht="23.25" customHeight="1" thickBot="1">
      <c r="B8" s="261"/>
      <c r="C8" s="261"/>
      <c r="D8" s="263"/>
      <c r="E8" s="263"/>
      <c r="F8" s="261"/>
      <c r="G8" s="34" t="s">
        <v>32</v>
      </c>
      <c r="H8" s="34" t="s">
        <v>37</v>
      </c>
      <c r="I8" s="261"/>
      <c r="J8" s="261"/>
      <c r="K8" s="255"/>
      <c r="L8" s="255"/>
      <c r="M8" s="255"/>
      <c r="N8" s="255"/>
      <c r="O8" s="253"/>
      <c r="P8" s="253"/>
    </row>
    <row r="9" spans="2:16" s="8" customFormat="1" ht="12" thickTop="1">
      <c r="B9" s="85" t="s">
        <v>188</v>
      </c>
      <c r="C9" s="15">
        <v>40179</v>
      </c>
      <c r="D9" s="173">
        <v>89.7</v>
      </c>
      <c r="E9" s="173">
        <v>87.9</v>
      </c>
      <c r="F9" s="173">
        <v>95.5</v>
      </c>
      <c r="G9" s="173">
        <v>92.8</v>
      </c>
      <c r="H9" s="173">
        <v>92.9</v>
      </c>
      <c r="I9" s="173">
        <v>89.7</v>
      </c>
      <c r="J9" s="173">
        <v>81.1</v>
      </c>
      <c r="K9" s="173">
        <v>86.4</v>
      </c>
      <c r="L9" s="173">
        <v>87.9</v>
      </c>
      <c r="M9" s="173">
        <v>79.9</v>
      </c>
      <c r="N9" s="173">
        <v>89.5</v>
      </c>
      <c r="O9" s="173">
        <v>85.8</v>
      </c>
      <c r="P9" s="175">
        <v>83.4</v>
      </c>
    </row>
    <row r="10" spans="2:16" s="8" customFormat="1" ht="11.25">
      <c r="B10" s="85" t="s">
        <v>38</v>
      </c>
      <c r="C10" s="15">
        <v>40210</v>
      </c>
      <c r="D10" s="173">
        <v>92.1</v>
      </c>
      <c r="E10" s="173">
        <v>91.4</v>
      </c>
      <c r="F10" s="173">
        <v>95.7</v>
      </c>
      <c r="G10" s="173">
        <v>95.7</v>
      </c>
      <c r="H10" s="173">
        <v>96</v>
      </c>
      <c r="I10" s="173">
        <v>93.2</v>
      </c>
      <c r="J10" s="173">
        <v>83.2</v>
      </c>
      <c r="K10" s="173">
        <v>90.1</v>
      </c>
      <c r="L10" s="173">
        <v>89</v>
      </c>
      <c r="M10" s="173">
        <v>76.1</v>
      </c>
      <c r="N10" s="173">
        <v>92.8</v>
      </c>
      <c r="O10" s="173">
        <v>90.1</v>
      </c>
      <c r="P10" s="175">
        <v>86.9</v>
      </c>
    </row>
    <row r="11" spans="2:16" s="8" customFormat="1" ht="11.25">
      <c r="B11" s="8" t="s">
        <v>38</v>
      </c>
      <c r="C11" s="15">
        <v>40238</v>
      </c>
      <c r="D11" s="173">
        <v>91.7</v>
      </c>
      <c r="E11" s="173">
        <v>97.3</v>
      </c>
      <c r="F11" s="173">
        <v>97.4</v>
      </c>
      <c r="G11" s="173">
        <v>95</v>
      </c>
      <c r="H11" s="173">
        <v>95</v>
      </c>
      <c r="I11" s="173">
        <v>94.2</v>
      </c>
      <c r="J11" s="173">
        <v>82.4</v>
      </c>
      <c r="K11" s="173">
        <v>89.2</v>
      </c>
      <c r="L11" s="173">
        <v>90.5</v>
      </c>
      <c r="M11" s="173">
        <v>82.5</v>
      </c>
      <c r="N11" s="173">
        <v>92.8</v>
      </c>
      <c r="O11" s="173">
        <v>102.1</v>
      </c>
      <c r="P11" s="175">
        <v>88.6</v>
      </c>
    </row>
    <row r="12" spans="2:16" s="8" customFormat="1" ht="11.25">
      <c r="B12" s="85" t="s">
        <v>38</v>
      </c>
      <c r="C12" s="15">
        <v>40269</v>
      </c>
      <c r="D12" s="173">
        <v>91.7</v>
      </c>
      <c r="E12" s="173">
        <v>89.4</v>
      </c>
      <c r="F12" s="173">
        <v>97.1</v>
      </c>
      <c r="G12" s="173">
        <v>94.8</v>
      </c>
      <c r="H12" s="173">
        <v>94.8</v>
      </c>
      <c r="I12" s="173">
        <v>99.4</v>
      </c>
      <c r="J12" s="173">
        <v>82.2</v>
      </c>
      <c r="K12" s="173">
        <v>88.6</v>
      </c>
      <c r="L12" s="173">
        <v>90.5</v>
      </c>
      <c r="M12" s="173">
        <v>79.7</v>
      </c>
      <c r="N12" s="173">
        <v>91.4</v>
      </c>
      <c r="O12" s="173">
        <v>88.5</v>
      </c>
      <c r="P12" s="175">
        <v>89.9</v>
      </c>
    </row>
    <row r="13" spans="2:16" s="8" customFormat="1" ht="11.25">
      <c r="B13" s="85" t="s">
        <v>38</v>
      </c>
      <c r="C13" s="15">
        <v>40299</v>
      </c>
      <c r="D13" s="173">
        <v>92.3</v>
      </c>
      <c r="E13" s="173">
        <v>90.2</v>
      </c>
      <c r="F13" s="173">
        <v>101</v>
      </c>
      <c r="G13" s="173">
        <v>95.6</v>
      </c>
      <c r="H13" s="173">
        <v>95.7</v>
      </c>
      <c r="I13" s="173">
        <v>94.3</v>
      </c>
      <c r="J13" s="173">
        <v>82.4</v>
      </c>
      <c r="K13" s="173">
        <v>89.2</v>
      </c>
      <c r="L13" s="173">
        <v>92.3</v>
      </c>
      <c r="M13" s="173">
        <v>81.2</v>
      </c>
      <c r="N13" s="173">
        <v>95.1</v>
      </c>
      <c r="O13" s="173">
        <v>86.1</v>
      </c>
      <c r="P13" s="175">
        <v>91.2</v>
      </c>
    </row>
    <row r="14" spans="2:16" s="8" customFormat="1" ht="11.25">
      <c r="B14" s="85" t="s">
        <v>38</v>
      </c>
      <c r="C14" s="15">
        <v>40330</v>
      </c>
      <c r="D14" s="173">
        <v>93.3</v>
      </c>
      <c r="E14" s="173">
        <v>90.8</v>
      </c>
      <c r="F14" s="173">
        <v>98</v>
      </c>
      <c r="G14" s="173">
        <v>97.2</v>
      </c>
      <c r="H14" s="173">
        <v>97.1</v>
      </c>
      <c r="I14" s="173">
        <v>95.8</v>
      </c>
      <c r="J14" s="173">
        <v>83.7</v>
      </c>
      <c r="K14" s="173">
        <v>88.9</v>
      </c>
      <c r="L14" s="173">
        <v>90.1</v>
      </c>
      <c r="M14" s="173">
        <v>86.8</v>
      </c>
      <c r="N14" s="173">
        <v>96.9</v>
      </c>
      <c r="O14" s="173">
        <v>86</v>
      </c>
      <c r="P14" s="175">
        <v>91.1</v>
      </c>
    </row>
    <row r="15" spans="2:16" s="8" customFormat="1" ht="11.25">
      <c r="B15" s="85" t="s">
        <v>38</v>
      </c>
      <c r="C15" s="15">
        <v>40360</v>
      </c>
      <c r="D15" s="173">
        <v>93.2</v>
      </c>
      <c r="E15" s="173">
        <v>91.8</v>
      </c>
      <c r="F15" s="173">
        <v>97.7</v>
      </c>
      <c r="G15" s="173">
        <v>96.3</v>
      </c>
      <c r="H15" s="173">
        <v>96.1</v>
      </c>
      <c r="I15" s="173">
        <v>95.8</v>
      </c>
      <c r="J15" s="173">
        <v>81.2</v>
      </c>
      <c r="K15" s="173">
        <v>89.5</v>
      </c>
      <c r="L15" s="173">
        <v>93.5</v>
      </c>
      <c r="M15" s="173">
        <v>82.1</v>
      </c>
      <c r="N15" s="173">
        <v>98.3</v>
      </c>
      <c r="O15" s="173">
        <v>89.7</v>
      </c>
      <c r="P15" s="175">
        <v>93.4</v>
      </c>
    </row>
    <row r="16" spans="2:16" s="8" customFormat="1" ht="11.25">
      <c r="B16" s="85" t="s">
        <v>38</v>
      </c>
      <c r="C16" s="15">
        <v>40391</v>
      </c>
      <c r="D16" s="173">
        <v>95.3</v>
      </c>
      <c r="E16" s="173">
        <v>95.1</v>
      </c>
      <c r="F16" s="173">
        <v>98.6</v>
      </c>
      <c r="G16" s="173">
        <v>97.7</v>
      </c>
      <c r="H16" s="173">
        <v>97.8</v>
      </c>
      <c r="I16" s="173">
        <v>99.2</v>
      </c>
      <c r="J16" s="173">
        <v>86.5</v>
      </c>
      <c r="K16" s="173">
        <v>92.8</v>
      </c>
      <c r="L16" s="173">
        <v>97.4</v>
      </c>
      <c r="M16" s="173">
        <v>82.1</v>
      </c>
      <c r="N16" s="173">
        <v>98.9</v>
      </c>
      <c r="O16" s="173">
        <v>94.9</v>
      </c>
      <c r="P16" s="175">
        <v>95.4</v>
      </c>
    </row>
    <row r="17" spans="2:16" s="8" customFormat="1" ht="11.25" customHeight="1">
      <c r="B17" s="85" t="s">
        <v>38</v>
      </c>
      <c r="C17" s="15">
        <v>40422</v>
      </c>
      <c r="D17" s="173">
        <v>95.9</v>
      </c>
      <c r="E17" s="173">
        <v>96</v>
      </c>
      <c r="F17" s="173">
        <v>99.8</v>
      </c>
      <c r="G17" s="173">
        <v>97.5</v>
      </c>
      <c r="H17" s="173">
        <v>97.4</v>
      </c>
      <c r="I17" s="173">
        <v>98.2</v>
      </c>
      <c r="J17" s="173">
        <v>88.1</v>
      </c>
      <c r="K17" s="173">
        <v>92</v>
      </c>
      <c r="L17" s="173">
        <v>98.6</v>
      </c>
      <c r="M17" s="173">
        <v>90.4</v>
      </c>
      <c r="N17" s="173">
        <v>101.8</v>
      </c>
      <c r="O17" s="173">
        <v>95.8</v>
      </c>
      <c r="P17" s="175">
        <v>96</v>
      </c>
    </row>
    <row r="18" spans="2:16" s="8" customFormat="1" ht="11.25">
      <c r="B18" s="85" t="s">
        <v>38</v>
      </c>
      <c r="C18" s="15">
        <v>40452</v>
      </c>
      <c r="D18" s="173">
        <v>96</v>
      </c>
      <c r="E18" s="173">
        <v>97.4</v>
      </c>
      <c r="F18" s="173">
        <v>99.8</v>
      </c>
      <c r="G18" s="173">
        <v>97.4</v>
      </c>
      <c r="H18" s="173">
        <v>97.4</v>
      </c>
      <c r="I18" s="173">
        <v>100.1</v>
      </c>
      <c r="J18" s="173">
        <v>89.9</v>
      </c>
      <c r="K18" s="173">
        <v>94.3</v>
      </c>
      <c r="L18" s="173">
        <v>97.7</v>
      </c>
      <c r="M18" s="173">
        <v>81.2</v>
      </c>
      <c r="N18" s="173">
        <v>99.1</v>
      </c>
      <c r="O18" s="173">
        <v>101.1</v>
      </c>
      <c r="P18" s="175">
        <v>89.6</v>
      </c>
    </row>
    <row r="19" spans="2:16" s="8" customFormat="1" ht="11.25">
      <c r="B19" s="85" t="s">
        <v>38</v>
      </c>
      <c r="C19" s="15">
        <v>40483</v>
      </c>
      <c r="D19" s="173">
        <v>96.4</v>
      </c>
      <c r="E19" s="173">
        <v>97.6</v>
      </c>
      <c r="F19" s="173">
        <v>99.8</v>
      </c>
      <c r="G19" s="173">
        <v>96.7</v>
      </c>
      <c r="H19" s="173">
        <v>96.6</v>
      </c>
      <c r="I19" s="173">
        <v>97.1</v>
      </c>
      <c r="J19" s="173">
        <v>92.4</v>
      </c>
      <c r="K19" s="173">
        <v>94.8</v>
      </c>
      <c r="L19" s="173">
        <v>97.9</v>
      </c>
      <c r="M19" s="173">
        <v>85.9</v>
      </c>
      <c r="N19" s="173">
        <v>98.8</v>
      </c>
      <c r="O19" s="173">
        <v>100.6</v>
      </c>
      <c r="P19" s="175">
        <v>97.6</v>
      </c>
    </row>
    <row r="20" spans="2:16" s="8" customFormat="1" ht="11.25">
      <c r="B20" s="17" t="s">
        <v>38</v>
      </c>
      <c r="C20" s="18">
        <v>40513</v>
      </c>
      <c r="D20" s="176">
        <v>97</v>
      </c>
      <c r="E20" s="176">
        <v>98.6</v>
      </c>
      <c r="F20" s="176">
        <v>101.6</v>
      </c>
      <c r="G20" s="176">
        <v>97.2</v>
      </c>
      <c r="H20" s="176">
        <v>97.1</v>
      </c>
      <c r="I20" s="176">
        <v>98.8</v>
      </c>
      <c r="J20" s="176">
        <v>93</v>
      </c>
      <c r="K20" s="176">
        <v>97.9</v>
      </c>
      <c r="L20" s="176">
        <v>106.4</v>
      </c>
      <c r="M20" s="176">
        <v>89.4</v>
      </c>
      <c r="N20" s="176">
        <v>97.9</v>
      </c>
      <c r="O20" s="176">
        <v>103.1</v>
      </c>
      <c r="P20" s="177">
        <v>98.1</v>
      </c>
    </row>
    <row r="21" spans="2:16" s="8" customFormat="1" ht="11.25">
      <c r="B21" s="85" t="s">
        <v>189</v>
      </c>
      <c r="C21" s="15">
        <v>40544</v>
      </c>
      <c r="D21" s="173">
        <v>97.1</v>
      </c>
      <c r="E21" s="173">
        <v>97.8</v>
      </c>
      <c r="F21" s="173">
        <v>101.7</v>
      </c>
      <c r="G21" s="173">
        <v>97.3</v>
      </c>
      <c r="H21" s="173">
        <v>97.4</v>
      </c>
      <c r="I21" s="173">
        <v>98.8</v>
      </c>
      <c r="J21" s="173">
        <v>96</v>
      </c>
      <c r="K21" s="173">
        <v>97</v>
      </c>
      <c r="L21" s="173">
        <v>97.7</v>
      </c>
      <c r="M21" s="173">
        <v>83.8</v>
      </c>
      <c r="N21" s="173">
        <v>94</v>
      </c>
      <c r="O21" s="173">
        <v>98.7</v>
      </c>
      <c r="P21" s="175">
        <v>95</v>
      </c>
    </row>
    <row r="22" spans="2:16" s="8" customFormat="1" ht="11.25">
      <c r="B22" s="85" t="s">
        <v>38</v>
      </c>
      <c r="C22" s="15">
        <v>40575</v>
      </c>
      <c r="D22" s="173">
        <v>97.4</v>
      </c>
      <c r="E22" s="173">
        <v>99.4</v>
      </c>
      <c r="F22" s="173">
        <v>101.3</v>
      </c>
      <c r="G22" s="173">
        <v>97.7</v>
      </c>
      <c r="H22" s="173">
        <v>98.1</v>
      </c>
      <c r="I22" s="173">
        <v>101.8</v>
      </c>
      <c r="J22" s="173">
        <v>95</v>
      </c>
      <c r="K22" s="173">
        <v>96.3</v>
      </c>
      <c r="L22" s="173">
        <v>98.8</v>
      </c>
      <c r="M22" s="173">
        <v>85.8</v>
      </c>
      <c r="N22" s="173">
        <v>98.5</v>
      </c>
      <c r="O22" s="173">
        <v>100.9</v>
      </c>
      <c r="P22" s="175">
        <v>95.3</v>
      </c>
    </row>
    <row r="23" spans="2:16" s="8" customFormat="1" ht="11.25">
      <c r="B23" s="85" t="s">
        <v>38</v>
      </c>
      <c r="C23" s="15">
        <v>40603</v>
      </c>
      <c r="D23" s="173">
        <v>98.7</v>
      </c>
      <c r="E23" s="173">
        <v>100.1</v>
      </c>
      <c r="F23" s="173">
        <v>101.6</v>
      </c>
      <c r="G23" s="173">
        <v>99.5</v>
      </c>
      <c r="H23" s="173">
        <v>99.3</v>
      </c>
      <c r="I23" s="173">
        <v>102.5</v>
      </c>
      <c r="J23" s="173">
        <v>96.7</v>
      </c>
      <c r="K23" s="173">
        <v>97</v>
      </c>
      <c r="L23" s="173">
        <v>97.6</v>
      </c>
      <c r="M23" s="173">
        <v>85.4</v>
      </c>
      <c r="N23" s="173">
        <v>100.7</v>
      </c>
      <c r="O23" s="173">
        <v>103.4</v>
      </c>
      <c r="P23" s="175">
        <v>98.8</v>
      </c>
    </row>
    <row r="24" spans="2:16" s="8" customFormat="1" ht="11.25">
      <c r="B24" s="85" t="s">
        <v>38</v>
      </c>
      <c r="C24" s="15">
        <v>40634</v>
      </c>
      <c r="D24" s="173">
        <v>98.7</v>
      </c>
      <c r="E24" s="173">
        <v>99.9</v>
      </c>
      <c r="F24" s="173">
        <v>98.5</v>
      </c>
      <c r="G24" s="173">
        <v>99.8</v>
      </c>
      <c r="H24" s="173">
        <v>99.6</v>
      </c>
      <c r="I24" s="173">
        <v>99.5</v>
      </c>
      <c r="J24" s="173">
        <v>97.2</v>
      </c>
      <c r="K24" s="173">
        <v>98.3</v>
      </c>
      <c r="L24" s="173">
        <v>97.1</v>
      </c>
      <c r="M24" s="173">
        <v>81.5</v>
      </c>
      <c r="N24" s="173">
        <v>101.8</v>
      </c>
      <c r="O24" s="173">
        <v>102.9</v>
      </c>
      <c r="P24" s="175">
        <v>96.9</v>
      </c>
    </row>
    <row r="25" spans="2:16" s="8" customFormat="1" ht="11.25">
      <c r="B25" s="85" t="s">
        <v>38</v>
      </c>
      <c r="C25" s="15">
        <v>40664</v>
      </c>
      <c r="D25" s="173">
        <v>99.8</v>
      </c>
      <c r="E25" s="173">
        <v>101.1</v>
      </c>
      <c r="F25" s="173">
        <v>99.1</v>
      </c>
      <c r="G25" s="173">
        <v>100.1</v>
      </c>
      <c r="H25" s="173">
        <v>100.2</v>
      </c>
      <c r="I25" s="173">
        <v>101.5</v>
      </c>
      <c r="J25" s="173">
        <v>99.6</v>
      </c>
      <c r="K25" s="173">
        <v>99.7</v>
      </c>
      <c r="L25" s="173">
        <v>100.1</v>
      </c>
      <c r="M25" s="173">
        <v>98.6</v>
      </c>
      <c r="N25" s="173">
        <v>98.8</v>
      </c>
      <c r="O25" s="173">
        <v>104.7</v>
      </c>
      <c r="P25" s="175">
        <v>101.8</v>
      </c>
    </row>
    <row r="26" spans="2:16" s="8" customFormat="1" ht="11.25">
      <c r="B26" s="85" t="s">
        <v>38</v>
      </c>
      <c r="C26" s="15">
        <v>40695</v>
      </c>
      <c r="D26" s="173">
        <v>99.8</v>
      </c>
      <c r="E26" s="173">
        <v>100.7</v>
      </c>
      <c r="F26" s="173">
        <v>99</v>
      </c>
      <c r="G26" s="173">
        <v>99.4</v>
      </c>
      <c r="H26" s="173">
        <v>99.3</v>
      </c>
      <c r="I26" s="173">
        <v>106.3</v>
      </c>
      <c r="J26" s="173">
        <v>98.4</v>
      </c>
      <c r="K26" s="173">
        <v>100.1</v>
      </c>
      <c r="L26" s="173">
        <v>100.5</v>
      </c>
      <c r="M26" s="173">
        <v>117.4</v>
      </c>
      <c r="N26" s="173">
        <v>100.9</v>
      </c>
      <c r="O26" s="173">
        <v>100.1</v>
      </c>
      <c r="P26" s="175">
        <v>104.6</v>
      </c>
    </row>
    <row r="27" spans="2:16" s="8" customFormat="1" ht="11.25">
      <c r="B27" s="85" t="s">
        <v>38</v>
      </c>
      <c r="C27" s="15">
        <v>40725</v>
      </c>
      <c r="D27" s="173">
        <v>100.3</v>
      </c>
      <c r="E27" s="173">
        <v>100.4</v>
      </c>
      <c r="F27" s="173">
        <v>99.9</v>
      </c>
      <c r="G27" s="173">
        <v>100.9</v>
      </c>
      <c r="H27" s="173">
        <v>101</v>
      </c>
      <c r="I27" s="173">
        <v>98.9</v>
      </c>
      <c r="J27" s="173">
        <v>99.6</v>
      </c>
      <c r="K27" s="173">
        <v>100.8</v>
      </c>
      <c r="L27" s="173">
        <v>101.1</v>
      </c>
      <c r="M27" s="173">
        <v>100.5</v>
      </c>
      <c r="N27" s="173">
        <v>101.4</v>
      </c>
      <c r="O27" s="173">
        <v>100.1</v>
      </c>
      <c r="P27" s="175">
        <v>100.4</v>
      </c>
    </row>
    <row r="28" spans="2:16" s="8" customFormat="1" ht="11.25">
      <c r="B28" s="85" t="s">
        <v>38</v>
      </c>
      <c r="C28" s="15">
        <v>40756</v>
      </c>
      <c r="D28" s="173">
        <v>100.3</v>
      </c>
      <c r="E28" s="173">
        <v>98.7</v>
      </c>
      <c r="F28" s="173">
        <v>99.6</v>
      </c>
      <c r="G28" s="173">
        <v>101.1</v>
      </c>
      <c r="H28" s="173">
        <v>101.1</v>
      </c>
      <c r="I28" s="173">
        <v>97.6</v>
      </c>
      <c r="J28" s="173">
        <v>99.1</v>
      </c>
      <c r="K28" s="173">
        <v>99.8</v>
      </c>
      <c r="L28" s="173">
        <v>102</v>
      </c>
      <c r="M28" s="173">
        <v>98.8</v>
      </c>
      <c r="N28" s="173">
        <v>100.8</v>
      </c>
      <c r="O28" s="173">
        <v>94.9</v>
      </c>
      <c r="P28" s="175">
        <v>102.4</v>
      </c>
    </row>
    <row r="29" spans="2:16" s="8" customFormat="1" ht="11.25">
      <c r="B29" s="85" t="s">
        <v>38</v>
      </c>
      <c r="C29" s="15">
        <v>40787</v>
      </c>
      <c r="D29" s="173">
        <v>100.8</v>
      </c>
      <c r="E29" s="173">
        <v>99.6</v>
      </c>
      <c r="F29" s="173">
        <v>98.2</v>
      </c>
      <c r="G29" s="173">
        <v>100.7</v>
      </c>
      <c r="H29" s="173">
        <v>100.6</v>
      </c>
      <c r="I29" s="173">
        <v>98.8</v>
      </c>
      <c r="J29" s="173">
        <v>102.3</v>
      </c>
      <c r="K29" s="173">
        <v>102</v>
      </c>
      <c r="L29" s="173">
        <v>100.4</v>
      </c>
      <c r="M29" s="173">
        <v>99.3</v>
      </c>
      <c r="N29" s="173">
        <v>101</v>
      </c>
      <c r="O29" s="173">
        <v>98.1</v>
      </c>
      <c r="P29" s="175">
        <v>103.2</v>
      </c>
    </row>
    <row r="30" spans="2:16" s="8" customFormat="1" ht="11.25">
      <c r="B30" s="85" t="s">
        <v>38</v>
      </c>
      <c r="C30" s="15">
        <v>40817</v>
      </c>
      <c r="D30" s="173">
        <v>100.7</v>
      </c>
      <c r="E30" s="173">
        <v>99.3</v>
      </c>
      <c r="F30" s="173">
        <v>98.9</v>
      </c>
      <c r="G30" s="173">
        <v>100.5</v>
      </c>
      <c r="H30" s="173">
        <v>100.5</v>
      </c>
      <c r="I30" s="173">
        <v>98.6</v>
      </c>
      <c r="J30" s="173">
        <v>102.2</v>
      </c>
      <c r="K30" s="173">
        <v>101.2</v>
      </c>
      <c r="L30" s="173">
        <v>102.1</v>
      </c>
      <c r="M30" s="173">
        <v>101.9</v>
      </c>
      <c r="N30" s="173">
        <v>100.7</v>
      </c>
      <c r="O30" s="173">
        <v>96.6</v>
      </c>
      <c r="P30" s="175">
        <v>96.3</v>
      </c>
    </row>
    <row r="31" spans="2:16" s="8" customFormat="1" ht="11.25">
      <c r="B31" s="85" t="s">
        <v>38</v>
      </c>
      <c r="C31" s="15">
        <v>40848</v>
      </c>
      <c r="D31" s="173">
        <v>102.1</v>
      </c>
      <c r="E31" s="173">
        <v>100.7</v>
      </c>
      <c r="F31" s="173">
        <v>101</v>
      </c>
      <c r="G31" s="173">
        <v>101.5</v>
      </c>
      <c r="H31" s="173">
        <v>101.6</v>
      </c>
      <c r="I31" s="173">
        <v>97.6</v>
      </c>
      <c r="J31" s="173">
        <v>103.6</v>
      </c>
      <c r="K31" s="173">
        <v>102.7</v>
      </c>
      <c r="L31" s="173">
        <v>101.7</v>
      </c>
      <c r="M31" s="173">
        <v>105.8</v>
      </c>
      <c r="N31" s="173">
        <v>100.1</v>
      </c>
      <c r="O31" s="173">
        <v>98.8</v>
      </c>
      <c r="P31" s="175">
        <v>104.1</v>
      </c>
    </row>
    <row r="32" spans="2:20" s="8" customFormat="1" ht="11.25">
      <c r="B32" s="17" t="s">
        <v>38</v>
      </c>
      <c r="C32" s="18">
        <v>40878</v>
      </c>
      <c r="D32" s="176">
        <v>103</v>
      </c>
      <c r="E32" s="176">
        <v>102.5</v>
      </c>
      <c r="F32" s="176">
        <v>101.5</v>
      </c>
      <c r="G32" s="176">
        <v>100.2</v>
      </c>
      <c r="H32" s="176">
        <v>100</v>
      </c>
      <c r="I32" s="176">
        <v>98</v>
      </c>
      <c r="J32" s="176">
        <v>107.1</v>
      </c>
      <c r="K32" s="176">
        <v>105.5</v>
      </c>
      <c r="L32" s="176">
        <v>101.7</v>
      </c>
      <c r="M32" s="176">
        <v>126.2</v>
      </c>
      <c r="N32" s="176">
        <v>102.2</v>
      </c>
      <c r="O32" s="176">
        <v>102</v>
      </c>
      <c r="P32" s="177">
        <v>103.8</v>
      </c>
      <c r="R32" s="152"/>
      <c r="S32" s="152"/>
      <c r="T32" s="152"/>
    </row>
    <row r="33" spans="2:16" s="8" customFormat="1" ht="11.25">
      <c r="B33" s="85" t="s">
        <v>190</v>
      </c>
      <c r="C33" s="15">
        <v>40909</v>
      </c>
      <c r="D33" s="173">
        <v>105.4</v>
      </c>
      <c r="E33" s="173">
        <v>104.2</v>
      </c>
      <c r="F33" s="173">
        <v>101.3</v>
      </c>
      <c r="G33" s="173">
        <v>107.5</v>
      </c>
      <c r="H33" s="173">
        <v>108.3</v>
      </c>
      <c r="I33" s="173">
        <v>101.7</v>
      </c>
      <c r="J33" s="173">
        <v>108.2</v>
      </c>
      <c r="K33" s="173">
        <v>105</v>
      </c>
      <c r="L33" s="173">
        <v>103.4</v>
      </c>
      <c r="M33" s="173">
        <v>108.3</v>
      </c>
      <c r="N33" s="173">
        <v>103.5</v>
      </c>
      <c r="O33" s="173">
        <v>101.7</v>
      </c>
      <c r="P33" s="175">
        <v>105.5</v>
      </c>
    </row>
    <row r="34" spans="2:16" s="8" customFormat="1" ht="11.25">
      <c r="B34" s="85" t="s">
        <v>38</v>
      </c>
      <c r="C34" s="15">
        <v>40940</v>
      </c>
      <c r="D34" s="173">
        <v>106.2</v>
      </c>
      <c r="E34" s="173">
        <v>104.4</v>
      </c>
      <c r="F34" s="173">
        <v>104.3</v>
      </c>
      <c r="G34" s="173">
        <v>107</v>
      </c>
      <c r="H34" s="173">
        <v>107.6</v>
      </c>
      <c r="I34" s="173">
        <v>99.6</v>
      </c>
      <c r="J34" s="173">
        <v>109.7</v>
      </c>
      <c r="K34" s="173">
        <v>105.1</v>
      </c>
      <c r="L34" s="173">
        <v>99.5</v>
      </c>
      <c r="M34" s="173">
        <v>105.9</v>
      </c>
      <c r="N34" s="173">
        <v>105</v>
      </c>
      <c r="O34" s="173">
        <v>100.5</v>
      </c>
      <c r="P34" s="175">
        <v>108.1</v>
      </c>
    </row>
    <row r="35" spans="2:16" s="8" customFormat="1" ht="11.25">
      <c r="B35" s="85" t="s">
        <v>38</v>
      </c>
      <c r="C35" s="15">
        <v>40969</v>
      </c>
      <c r="D35" s="173">
        <v>106.7</v>
      </c>
      <c r="E35" s="173">
        <v>105.1</v>
      </c>
      <c r="F35" s="173">
        <v>104.1</v>
      </c>
      <c r="G35" s="173">
        <v>108.1</v>
      </c>
      <c r="H35" s="173">
        <v>108.5</v>
      </c>
      <c r="I35" s="173">
        <v>99.8</v>
      </c>
      <c r="J35" s="173">
        <v>110</v>
      </c>
      <c r="K35" s="173">
        <v>107.3</v>
      </c>
      <c r="L35" s="173">
        <v>100.7</v>
      </c>
      <c r="M35" s="173">
        <v>110.8</v>
      </c>
      <c r="N35" s="173">
        <v>105</v>
      </c>
      <c r="O35" s="173">
        <v>100.2</v>
      </c>
      <c r="P35" s="175">
        <v>107.9</v>
      </c>
    </row>
    <row r="36" spans="2:16" s="8" customFormat="1" ht="11.25">
      <c r="B36" s="85" t="s">
        <v>38</v>
      </c>
      <c r="C36" s="15">
        <v>41000</v>
      </c>
      <c r="D36" s="173">
        <v>107.5</v>
      </c>
      <c r="E36" s="173">
        <v>105.4</v>
      </c>
      <c r="F36" s="173">
        <v>105.8</v>
      </c>
      <c r="G36" s="173">
        <v>107.6</v>
      </c>
      <c r="H36" s="173">
        <v>108</v>
      </c>
      <c r="I36" s="173">
        <v>102.7</v>
      </c>
      <c r="J36" s="173">
        <v>111.4</v>
      </c>
      <c r="K36" s="173">
        <v>108.7</v>
      </c>
      <c r="L36" s="173">
        <v>97.7</v>
      </c>
      <c r="M36" s="173">
        <v>109.7</v>
      </c>
      <c r="N36" s="173">
        <v>105.2</v>
      </c>
      <c r="O36" s="173">
        <v>100.3</v>
      </c>
      <c r="P36" s="175">
        <v>107.1</v>
      </c>
    </row>
    <row r="37" spans="2:16" s="8" customFormat="1" ht="11.25">
      <c r="B37" s="85" t="s">
        <v>38</v>
      </c>
      <c r="C37" s="15">
        <v>41030</v>
      </c>
      <c r="D37" s="173">
        <v>106.9</v>
      </c>
      <c r="E37" s="173">
        <v>105</v>
      </c>
      <c r="F37" s="173">
        <v>104.9</v>
      </c>
      <c r="G37" s="173">
        <v>107.9</v>
      </c>
      <c r="H37" s="173">
        <v>108</v>
      </c>
      <c r="I37" s="173">
        <v>103.1</v>
      </c>
      <c r="J37" s="173">
        <v>107.7</v>
      </c>
      <c r="K37" s="173">
        <v>109.7</v>
      </c>
      <c r="L37" s="173">
        <v>103.1</v>
      </c>
      <c r="M37" s="173">
        <v>110.4</v>
      </c>
      <c r="N37" s="173">
        <v>106.3</v>
      </c>
      <c r="O37" s="173">
        <v>102.3</v>
      </c>
      <c r="P37" s="175">
        <v>106.8</v>
      </c>
    </row>
    <row r="38" spans="2:16" s="8" customFormat="1" ht="11.25">
      <c r="B38" s="85" t="s">
        <v>38</v>
      </c>
      <c r="C38" s="15">
        <v>41061</v>
      </c>
      <c r="D38" s="173">
        <v>108.5</v>
      </c>
      <c r="E38" s="173">
        <v>112.2</v>
      </c>
      <c r="F38" s="173">
        <v>105.9</v>
      </c>
      <c r="G38" s="173">
        <v>108.7</v>
      </c>
      <c r="H38" s="173">
        <v>108.9</v>
      </c>
      <c r="I38" s="173">
        <v>105.4</v>
      </c>
      <c r="J38" s="173">
        <v>112.9</v>
      </c>
      <c r="K38" s="173">
        <v>112</v>
      </c>
      <c r="L38" s="173">
        <v>107.7</v>
      </c>
      <c r="M38" s="173">
        <v>102</v>
      </c>
      <c r="N38" s="173">
        <v>108.2</v>
      </c>
      <c r="O38" s="173">
        <v>119.5</v>
      </c>
      <c r="P38" s="175">
        <v>106.8</v>
      </c>
    </row>
    <row r="39" spans="2:16" ht="11.25">
      <c r="B39" s="85" t="s">
        <v>38</v>
      </c>
      <c r="C39" s="15">
        <v>41091</v>
      </c>
      <c r="D39" s="173">
        <v>109.3</v>
      </c>
      <c r="E39" s="173">
        <v>110.5</v>
      </c>
      <c r="F39" s="173">
        <v>108</v>
      </c>
      <c r="G39" s="173">
        <v>109.4</v>
      </c>
      <c r="H39" s="173">
        <v>110.1</v>
      </c>
      <c r="I39" s="173">
        <v>106.1</v>
      </c>
      <c r="J39" s="173">
        <v>112.4</v>
      </c>
      <c r="K39" s="173">
        <v>111.9</v>
      </c>
      <c r="L39" s="173">
        <v>108.3</v>
      </c>
      <c r="M39" s="173">
        <v>110.8</v>
      </c>
      <c r="N39" s="173">
        <v>108.7</v>
      </c>
      <c r="O39" s="173">
        <v>112.8</v>
      </c>
      <c r="P39" s="174">
        <v>106.6</v>
      </c>
    </row>
    <row r="40" spans="2:16" ht="11.25">
      <c r="B40" s="85" t="s">
        <v>38</v>
      </c>
      <c r="C40" s="15">
        <v>41122</v>
      </c>
      <c r="D40" s="173">
        <v>109.4</v>
      </c>
      <c r="E40" s="173">
        <v>115.1</v>
      </c>
      <c r="F40" s="173">
        <v>109.1</v>
      </c>
      <c r="G40" s="173">
        <v>108.2</v>
      </c>
      <c r="H40" s="173">
        <v>108.7</v>
      </c>
      <c r="I40" s="173">
        <v>105</v>
      </c>
      <c r="J40" s="173">
        <v>114.3</v>
      </c>
      <c r="K40" s="173">
        <v>112.3</v>
      </c>
      <c r="L40" s="173">
        <v>108.5</v>
      </c>
      <c r="M40" s="173">
        <v>108.5</v>
      </c>
      <c r="N40" s="173">
        <v>111.5</v>
      </c>
      <c r="O40" s="173">
        <v>124.9</v>
      </c>
      <c r="P40" s="174">
        <v>112.6</v>
      </c>
    </row>
    <row r="41" spans="2:16" ht="11.25">
      <c r="B41" s="85" t="s">
        <v>38</v>
      </c>
      <c r="C41" s="15">
        <v>41153</v>
      </c>
      <c r="D41" s="173">
        <v>109.6</v>
      </c>
      <c r="E41" s="173">
        <v>104.2</v>
      </c>
      <c r="F41" s="173">
        <v>110.3</v>
      </c>
      <c r="G41" s="173">
        <v>109.3</v>
      </c>
      <c r="H41" s="173">
        <v>110.1</v>
      </c>
      <c r="I41" s="173">
        <v>105.2</v>
      </c>
      <c r="J41" s="173">
        <v>111.7</v>
      </c>
      <c r="K41" s="173">
        <v>112.2</v>
      </c>
      <c r="L41" s="173">
        <v>109.3</v>
      </c>
      <c r="M41" s="173">
        <v>105.6</v>
      </c>
      <c r="N41" s="173">
        <v>109.6</v>
      </c>
      <c r="O41" s="173">
        <v>94.2</v>
      </c>
      <c r="P41" s="174">
        <v>104.6</v>
      </c>
    </row>
    <row r="42" spans="2:16" ht="11.25">
      <c r="B42" s="85" t="s">
        <v>38</v>
      </c>
      <c r="C42" s="15">
        <v>41183</v>
      </c>
      <c r="D42" s="173">
        <v>110</v>
      </c>
      <c r="E42" s="173">
        <v>110.5</v>
      </c>
      <c r="F42" s="173">
        <v>109.6</v>
      </c>
      <c r="G42" s="173">
        <v>109</v>
      </c>
      <c r="H42" s="173">
        <v>109.3</v>
      </c>
      <c r="I42" s="173">
        <v>102.8</v>
      </c>
      <c r="J42" s="173">
        <v>113.6</v>
      </c>
      <c r="K42" s="173">
        <v>112.3</v>
      </c>
      <c r="L42" s="173">
        <v>109.5</v>
      </c>
      <c r="M42" s="173">
        <v>110.8</v>
      </c>
      <c r="N42" s="173">
        <v>113</v>
      </c>
      <c r="O42" s="173">
        <v>110.5</v>
      </c>
      <c r="P42" s="174">
        <v>109.9</v>
      </c>
    </row>
    <row r="43" spans="2:16" ht="11.25">
      <c r="B43" s="85" t="s">
        <v>38</v>
      </c>
      <c r="C43" s="15">
        <v>41214</v>
      </c>
      <c r="D43" s="173">
        <v>109.9</v>
      </c>
      <c r="E43" s="173">
        <v>107.8</v>
      </c>
      <c r="F43" s="173">
        <v>107.6</v>
      </c>
      <c r="G43" s="173">
        <v>108.9</v>
      </c>
      <c r="H43" s="173">
        <v>109.4</v>
      </c>
      <c r="I43" s="173">
        <v>103.5</v>
      </c>
      <c r="J43" s="173">
        <v>112.2</v>
      </c>
      <c r="K43" s="173">
        <v>112.6</v>
      </c>
      <c r="L43" s="173">
        <v>110.3</v>
      </c>
      <c r="M43" s="173">
        <v>103.5</v>
      </c>
      <c r="N43" s="173">
        <v>117.6</v>
      </c>
      <c r="O43" s="173">
        <v>105</v>
      </c>
      <c r="P43" s="174">
        <v>110.9</v>
      </c>
    </row>
    <row r="44" spans="2:16" ht="11.25">
      <c r="B44" s="17" t="s">
        <v>38</v>
      </c>
      <c r="C44" s="18">
        <v>41244</v>
      </c>
      <c r="D44" s="176">
        <v>110</v>
      </c>
      <c r="E44" s="176">
        <v>110.2</v>
      </c>
      <c r="F44" s="176">
        <v>108.7</v>
      </c>
      <c r="G44" s="176">
        <v>108.4</v>
      </c>
      <c r="H44" s="176">
        <v>109.1</v>
      </c>
      <c r="I44" s="176">
        <v>104.5</v>
      </c>
      <c r="J44" s="176">
        <v>118.6</v>
      </c>
      <c r="K44" s="176">
        <v>112.2</v>
      </c>
      <c r="L44" s="176">
        <v>107.6</v>
      </c>
      <c r="M44" s="176">
        <v>102.2</v>
      </c>
      <c r="N44" s="176">
        <v>113.9</v>
      </c>
      <c r="O44" s="176">
        <v>110.9</v>
      </c>
      <c r="P44" s="177">
        <v>110.9</v>
      </c>
    </row>
    <row r="45" spans="2:16" ht="11.25">
      <c r="B45" s="168" t="s">
        <v>191</v>
      </c>
      <c r="C45" s="148">
        <v>41275</v>
      </c>
      <c r="D45" s="178">
        <v>109.7</v>
      </c>
      <c r="E45" s="178">
        <v>109.1</v>
      </c>
      <c r="F45" s="178">
        <v>109.3</v>
      </c>
      <c r="G45" s="178">
        <v>109.1</v>
      </c>
      <c r="H45" s="178">
        <v>109.4</v>
      </c>
      <c r="I45" s="178">
        <v>103.9</v>
      </c>
      <c r="J45" s="178">
        <v>112.6</v>
      </c>
      <c r="K45" s="178">
        <v>113.8</v>
      </c>
      <c r="L45" s="178">
        <v>108.1</v>
      </c>
      <c r="M45" s="178">
        <v>110.8</v>
      </c>
      <c r="N45" s="178">
        <v>115</v>
      </c>
      <c r="O45" s="178">
        <v>106.9</v>
      </c>
      <c r="P45" s="179">
        <v>114.2</v>
      </c>
    </row>
    <row r="46" spans="2:16" s="8" customFormat="1" ht="11.25">
      <c r="B46" s="85"/>
      <c r="C46" s="15">
        <v>41306</v>
      </c>
      <c r="D46" s="173">
        <v>109.6</v>
      </c>
      <c r="E46" s="173">
        <v>109.3</v>
      </c>
      <c r="F46" s="173">
        <v>106.7</v>
      </c>
      <c r="G46" s="173">
        <v>108.4</v>
      </c>
      <c r="H46" s="173">
        <v>108.8</v>
      </c>
      <c r="I46" s="173">
        <v>103.7</v>
      </c>
      <c r="J46" s="173">
        <v>113.1</v>
      </c>
      <c r="K46" s="173">
        <v>116.6</v>
      </c>
      <c r="L46" s="173">
        <v>108.5</v>
      </c>
      <c r="M46" s="173">
        <v>113.4</v>
      </c>
      <c r="N46" s="173">
        <v>114</v>
      </c>
      <c r="O46" s="173">
        <v>109</v>
      </c>
      <c r="P46" s="175">
        <v>112</v>
      </c>
    </row>
    <row r="47" spans="2:16" s="8" customFormat="1" ht="11.25">
      <c r="B47" s="85"/>
      <c r="C47" s="15">
        <v>41334</v>
      </c>
      <c r="D47" s="173">
        <v>110.3</v>
      </c>
      <c r="E47" s="173">
        <v>110.8</v>
      </c>
      <c r="F47" s="173">
        <v>109.7</v>
      </c>
      <c r="G47" s="173">
        <v>107.9</v>
      </c>
      <c r="H47" s="173">
        <v>108.5</v>
      </c>
      <c r="I47" s="173">
        <v>108</v>
      </c>
      <c r="J47" s="173">
        <v>113.9</v>
      </c>
      <c r="K47" s="173">
        <v>116.6</v>
      </c>
      <c r="L47" s="173">
        <v>106.4</v>
      </c>
      <c r="M47" s="173">
        <v>111.9</v>
      </c>
      <c r="N47" s="173">
        <v>114.7</v>
      </c>
      <c r="O47" s="173">
        <v>111.7</v>
      </c>
      <c r="P47" s="175">
        <v>112.6</v>
      </c>
    </row>
    <row r="48" spans="2:16" s="8" customFormat="1" ht="11.25">
      <c r="B48" s="85"/>
      <c r="C48" s="15">
        <v>41365</v>
      </c>
      <c r="D48" s="173">
        <v>111.2</v>
      </c>
      <c r="E48" s="173">
        <v>111.4</v>
      </c>
      <c r="F48" s="173">
        <v>113.6</v>
      </c>
      <c r="G48" s="173">
        <v>107.1</v>
      </c>
      <c r="H48" s="173">
        <v>107.4</v>
      </c>
      <c r="I48" s="173">
        <v>111.1</v>
      </c>
      <c r="J48" s="173">
        <v>115.2</v>
      </c>
      <c r="K48" s="173">
        <v>120.7</v>
      </c>
      <c r="L48" s="173">
        <v>108.8</v>
      </c>
      <c r="M48" s="173">
        <v>113.5</v>
      </c>
      <c r="N48" s="173">
        <v>117.9</v>
      </c>
      <c r="O48" s="173">
        <v>108.5</v>
      </c>
      <c r="P48" s="175">
        <v>117.4</v>
      </c>
    </row>
    <row r="49" spans="2:16" s="8" customFormat="1" ht="11.25">
      <c r="B49" s="85"/>
      <c r="C49" s="15">
        <v>41395</v>
      </c>
      <c r="D49" s="173">
        <v>111.4</v>
      </c>
      <c r="E49" s="173">
        <v>110.8</v>
      </c>
      <c r="F49" s="173">
        <v>114.4</v>
      </c>
      <c r="G49" s="173">
        <v>109.8</v>
      </c>
      <c r="H49" s="173">
        <v>110.3</v>
      </c>
      <c r="I49" s="173">
        <v>105.3</v>
      </c>
      <c r="J49" s="173">
        <v>115.2</v>
      </c>
      <c r="K49" s="173">
        <v>119.1</v>
      </c>
      <c r="L49" s="173">
        <v>104.4</v>
      </c>
      <c r="M49" s="173">
        <v>109.7</v>
      </c>
      <c r="N49" s="173">
        <v>116.7</v>
      </c>
      <c r="O49" s="173">
        <v>109.4</v>
      </c>
      <c r="P49" s="175">
        <v>113.4</v>
      </c>
    </row>
    <row r="50" spans="2:16" s="8" customFormat="1" ht="11.25">
      <c r="B50" s="85"/>
      <c r="C50" s="15">
        <v>41426</v>
      </c>
      <c r="D50" s="173">
        <v>111.8</v>
      </c>
      <c r="E50" s="173">
        <v>112.7</v>
      </c>
      <c r="F50" s="173">
        <v>115.5</v>
      </c>
      <c r="G50" s="173">
        <v>108.9</v>
      </c>
      <c r="H50" s="173">
        <v>109.6</v>
      </c>
      <c r="I50" s="173">
        <v>103.7</v>
      </c>
      <c r="J50" s="173">
        <v>118.4</v>
      </c>
      <c r="K50" s="173">
        <v>121.1</v>
      </c>
      <c r="L50" s="173">
        <v>108.4</v>
      </c>
      <c r="M50" s="173">
        <v>115.3</v>
      </c>
      <c r="N50" s="173">
        <v>116.7</v>
      </c>
      <c r="O50" s="173">
        <v>112.8</v>
      </c>
      <c r="P50" s="175">
        <v>112.6</v>
      </c>
    </row>
    <row r="51" spans="2:16" s="8" customFormat="1" ht="11.25">
      <c r="B51" s="85"/>
      <c r="C51" s="15">
        <v>41456</v>
      </c>
      <c r="D51" s="173">
        <v>114.8</v>
      </c>
      <c r="E51" s="173">
        <v>112.9</v>
      </c>
      <c r="F51" s="173">
        <v>115.6</v>
      </c>
      <c r="G51" s="173">
        <v>112</v>
      </c>
      <c r="H51" s="173">
        <v>112.6</v>
      </c>
      <c r="I51" s="173">
        <v>109.9</v>
      </c>
      <c r="J51" s="173">
        <v>122.3</v>
      </c>
      <c r="K51" s="173">
        <v>123.2</v>
      </c>
      <c r="L51" s="173">
        <v>108.9</v>
      </c>
      <c r="M51" s="173">
        <v>116.9</v>
      </c>
      <c r="N51" s="173">
        <v>121.9</v>
      </c>
      <c r="O51" s="173">
        <v>106.6</v>
      </c>
      <c r="P51" s="175">
        <v>118</v>
      </c>
    </row>
    <row r="52" spans="2:16" s="8" customFormat="1" ht="11.25">
      <c r="B52" s="85"/>
      <c r="C52" s="15">
        <v>41487</v>
      </c>
      <c r="D52" s="173">
        <v>115.4</v>
      </c>
      <c r="E52" s="173">
        <v>113.9</v>
      </c>
      <c r="F52" s="173">
        <v>114.4</v>
      </c>
      <c r="G52" s="173">
        <v>112.9</v>
      </c>
      <c r="H52" s="173">
        <v>113.4</v>
      </c>
      <c r="I52" s="173">
        <v>106.9</v>
      </c>
      <c r="J52" s="173">
        <v>123.4</v>
      </c>
      <c r="K52" s="173">
        <v>123.3</v>
      </c>
      <c r="L52" s="173">
        <v>107.4</v>
      </c>
      <c r="M52" s="173">
        <v>118.9</v>
      </c>
      <c r="N52" s="173">
        <v>122.2</v>
      </c>
      <c r="O52" s="173">
        <v>110.2</v>
      </c>
      <c r="P52" s="175">
        <v>118.7</v>
      </c>
    </row>
    <row r="53" spans="2:16" s="8" customFormat="1" ht="11.25">
      <c r="B53" s="85"/>
      <c r="C53" s="15">
        <v>41518</v>
      </c>
      <c r="D53" s="173">
        <v>115.7</v>
      </c>
      <c r="E53" s="173">
        <v>112.8</v>
      </c>
      <c r="F53" s="173">
        <v>115</v>
      </c>
      <c r="G53" s="173">
        <v>113.2</v>
      </c>
      <c r="H53" s="173">
        <v>113.9</v>
      </c>
      <c r="I53" s="173">
        <v>108.2</v>
      </c>
      <c r="J53" s="173">
        <v>120.6</v>
      </c>
      <c r="K53" s="173">
        <v>125</v>
      </c>
      <c r="L53" s="173">
        <v>110.1</v>
      </c>
      <c r="M53" s="173">
        <v>120.4</v>
      </c>
      <c r="N53" s="173">
        <v>126.9</v>
      </c>
      <c r="O53" s="173">
        <v>105.2</v>
      </c>
      <c r="P53" s="175">
        <v>116.3</v>
      </c>
    </row>
    <row r="54" spans="2:16" s="8" customFormat="1" ht="11.25">
      <c r="B54" s="85"/>
      <c r="C54" s="15">
        <v>41548</v>
      </c>
      <c r="D54" s="173">
        <v>115</v>
      </c>
      <c r="E54" s="173">
        <v>113</v>
      </c>
      <c r="F54" s="173">
        <v>116.1</v>
      </c>
      <c r="G54" s="173">
        <v>111.5</v>
      </c>
      <c r="H54" s="173">
        <v>111.6</v>
      </c>
      <c r="I54" s="173">
        <v>106.2</v>
      </c>
      <c r="J54" s="173">
        <v>119.7</v>
      </c>
      <c r="K54" s="173">
        <v>124.6</v>
      </c>
      <c r="L54" s="173">
        <v>109.9</v>
      </c>
      <c r="M54" s="173">
        <v>121.6</v>
      </c>
      <c r="N54" s="173">
        <v>125.8</v>
      </c>
      <c r="O54" s="173">
        <v>108.3</v>
      </c>
      <c r="P54" s="175">
        <v>117.8</v>
      </c>
    </row>
    <row r="55" spans="2:16" s="8" customFormat="1" ht="11.25">
      <c r="B55" s="85"/>
      <c r="C55" s="15">
        <v>41579</v>
      </c>
      <c r="D55" s="173">
        <v>116.1</v>
      </c>
      <c r="E55" s="173">
        <v>113.2</v>
      </c>
      <c r="F55" s="173">
        <v>117.2</v>
      </c>
      <c r="G55" s="173">
        <v>112.9</v>
      </c>
      <c r="H55" s="173">
        <v>113</v>
      </c>
      <c r="I55" s="173">
        <v>107.9</v>
      </c>
      <c r="J55" s="173">
        <v>120.7</v>
      </c>
      <c r="K55" s="173">
        <v>126.8</v>
      </c>
      <c r="L55" s="173">
        <v>108.7</v>
      </c>
      <c r="M55" s="173">
        <v>116.4</v>
      </c>
      <c r="N55" s="173">
        <v>124.6</v>
      </c>
      <c r="O55" s="173">
        <v>109.1</v>
      </c>
      <c r="P55" s="175">
        <v>117.6</v>
      </c>
    </row>
    <row r="56" spans="2:16" s="8" customFormat="1" ht="11.25">
      <c r="B56" s="17"/>
      <c r="C56" s="18">
        <v>41609</v>
      </c>
      <c r="D56" s="176">
        <v>115.9</v>
      </c>
      <c r="E56" s="176">
        <v>112.3</v>
      </c>
      <c r="F56" s="176">
        <v>115.6</v>
      </c>
      <c r="G56" s="176">
        <v>113.5</v>
      </c>
      <c r="H56" s="176">
        <v>114</v>
      </c>
      <c r="I56" s="176">
        <v>109.2</v>
      </c>
      <c r="J56" s="176">
        <v>118.1</v>
      </c>
      <c r="K56" s="176">
        <v>126.4</v>
      </c>
      <c r="L56" s="176">
        <v>108.4</v>
      </c>
      <c r="M56" s="176">
        <v>109.8</v>
      </c>
      <c r="N56" s="176">
        <v>125.4</v>
      </c>
      <c r="O56" s="176">
        <v>106.4</v>
      </c>
      <c r="P56" s="177">
        <v>116.2</v>
      </c>
    </row>
    <row r="57" spans="2:16" s="8" customFormat="1" ht="11.25">
      <c r="B57" s="85">
        <v>2014</v>
      </c>
      <c r="C57" s="15">
        <v>41640</v>
      </c>
      <c r="D57" s="173">
        <v>115.8</v>
      </c>
      <c r="E57" s="173">
        <v>113.9</v>
      </c>
      <c r="F57" s="173">
        <v>116.8</v>
      </c>
      <c r="G57" s="173">
        <v>113.7</v>
      </c>
      <c r="H57" s="173">
        <v>114.1</v>
      </c>
      <c r="I57" s="173">
        <v>106.6</v>
      </c>
      <c r="J57" s="173">
        <v>118.3</v>
      </c>
      <c r="K57" s="173">
        <v>129.8</v>
      </c>
      <c r="L57" s="173">
        <v>106.2</v>
      </c>
      <c r="M57" s="173">
        <v>104.9</v>
      </c>
      <c r="N57" s="173">
        <v>127.3</v>
      </c>
      <c r="O57" s="173">
        <v>109.3</v>
      </c>
      <c r="P57" s="175">
        <v>117.8</v>
      </c>
    </row>
    <row r="58" spans="1:17" ht="11.25">
      <c r="A58" s="8"/>
      <c r="B58" s="8"/>
      <c r="C58" s="15">
        <v>41671</v>
      </c>
      <c r="D58" s="10">
        <v>115.8</v>
      </c>
      <c r="E58" s="10">
        <v>112.3</v>
      </c>
      <c r="F58" s="10">
        <v>119.4</v>
      </c>
      <c r="G58" s="175">
        <v>113.6</v>
      </c>
      <c r="H58" s="175">
        <v>113.9</v>
      </c>
      <c r="I58" s="175">
        <v>106.4</v>
      </c>
      <c r="J58" s="175">
        <v>118.4</v>
      </c>
      <c r="K58" s="175">
        <v>129.2</v>
      </c>
      <c r="L58" s="175">
        <v>98.6</v>
      </c>
      <c r="M58" s="175">
        <v>118</v>
      </c>
      <c r="N58" s="175">
        <v>125.3</v>
      </c>
      <c r="O58" s="175">
        <v>101.8</v>
      </c>
      <c r="P58" s="175">
        <v>121.8</v>
      </c>
      <c r="Q58" s="8"/>
    </row>
    <row r="59" spans="1:17" ht="11.25">
      <c r="A59" s="8"/>
      <c r="B59" s="8"/>
      <c r="C59" s="15">
        <v>41699</v>
      </c>
      <c r="D59" s="10">
        <v>115.5</v>
      </c>
      <c r="E59" s="10">
        <v>111</v>
      </c>
      <c r="F59" s="10">
        <v>117.2</v>
      </c>
      <c r="G59" s="175">
        <v>112.5</v>
      </c>
      <c r="H59" s="175">
        <v>113.1</v>
      </c>
      <c r="I59" s="175">
        <v>105</v>
      </c>
      <c r="J59" s="175">
        <v>121.1</v>
      </c>
      <c r="K59" s="175">
        <v>129.2</v>
      </c>
      <c r="L59" s="175">
        <v>103.1</v>
      </c>
      <c r="M59" s="175">
        <v>104.2</v>
      </c>
      <c r="N59" s="175">
        <v>125.1</v>
      </c>
      <c r="O59" s="175">
        <v>101.4</v>
      </c>
      <c r="P59" s="175">
        <v>115.1</v>
      </c>
      <c r="Q59" s="8"/>
    </row>
    <row r="60" spans="1:17" ht="11.25">
      <c r="A60" s="8"/>
      <c r="B60" s="8"/>
      <c r="C60" s="15">
        <v>41730</v>
      </c>
      <c r="D60" s="10">
        <v>115.2</v>
      </c>
      <c r="E60" s="10">
        <v>111.4</v>
      </c>
      <c r="F60" s="10">
        <v>115.6</v>
      </c>
      <c r="G60" s="175">
        <v>110.8</v>
      </c>
      <c r="H60" s="175">
        <v>111.1</v>
      </c>
      <c r="I60" s="175">
        <v>105.4</v>
      </c>
      <c r="J60" s="175">
        <v>121.9</v>
      </c>
      <c r="K60" s="175">
        <v>129.4</v>
      </c>
      <c r="L60" s="175">
        <v>99</v>
      </c>
      <c r="M60" s="175">
        <v>109.1</v>
      </c>
      <c r="N60" s="175">
        <v>127.8</v>
      </c>
      <c r="O60" s="175">
        <v>103.6</v>
      </c>
      <c r="P60" s="175">
        <v>114.9</v>
      </c>
      <c r="Q60" s="8"/>
    </row>
    <row r="61" spans="3:16" s="8" customFormat="1" ht="11.25">
      <c r="C61" s="15">
        <v>41760</v>
      </c>
      <c r="D61" s="175">
        <v>115.7</v>
      </c>
      <c r="E61" s="10">
        <v>111</v>
      </c>
      <c r="F61" s="10">
        <v>115.8</v>
      </c>
      <c r="G61" s="175">
        <v>111.6</v>
      </c>
      <c r="H61" s="175">
        <v>112.1</v>
      </c>
      <c r="I61" s="175">
        <v>105</v>
      </c>
      <c r="J61" s="175">
        <v>123.6</v>
      </c>
      <c r="K61" s="175">
        <v>131.3</v>
      </c>
      <c r="L61" s="175">
        <v>100.8</v>
      </c>
      <c r="M61" s="175">
        <v>109.4</v>
      </c>
      <c r="N61" s="175">
        <v>129.5</v>
      </c>
      <c r="O61" s="175">
        <v>102.1</v>
      </c>
      <c r="P61" s="175">
        <v>116.1</v>
      </c>
    </row>
    <row r="62" spans="3:16" s="8" customFormat="1" ht="11.25">
      <c r="C62" s="15">
        <v>41791</v>
      </c>
      <c r="D62" s="10">
        <v>114.6</v>
      </c>
      <c r="E62" s="10">
        <v>106.9</v>
      </c>
      <c r="F62" s="10">
        <v>112.8</v>
      </c>
      <c r="G62" s="175">
        <v>112.3</v>
      </c>
      <c r="H62" s="175">
        <v>112.8</v>
      </c>
      <c r="I62" s="175">
        <v>104.4</v>
      </c>
      <c r="J62" s="175">
        <v>119.3</v>
      </c>
      <c r="K62" s="175">
        <v>130.6</v>
      </c>
      <c r="L62" s="175">
        <v>96.1</v>
      </c>
      <c r="M62" s="175">
        <v>105.7</v>
      </c>
      <c r="N62" s="175">
        <v>128.6</v>
      </c>
      <c r="O62" s="175">
        <v>90.5</v>
      </c>
      <c r="P62" s="175">
        <v>107.9</v>
      </c>
    </row>
    <row r="63" spans="3:16" s="8" customFormat="1" ht="11.25">
      <c r="C63" s="15">
        <v>41821</v>
      </c>
      <c r="D63" s="10">
        <v>113.8</v>
      </c>
      <c r="E63" s="10">
        <v>107.8</v>
      </c>
      <c r="F63" s="10">
        <v>114.6</v>
      </c>
      <c r="G63" s="175">
        <v>111.5</v>
      </c>
      <c r="H63" s="175">
        <v>111.9</v>
      </c>
      <c r="I63" s="175">
        <v>104.7</v>
      </c>
      <c r="J63" s="175">
        <v>112.4</v>
      </c>
      <c r="K63" s="175">
        <v>131.8</v>
      </c>
      <c r="L63" s="175">
        <v>97.3</v>
      </c>
      <c r="M63" s="175">
        <v>108.7</v>
      </c>
      <c r="N63" s="175">
        <v>126.8</v>
      </c>
      <c r="O63" s="175">
        <v>95.6</v>
      </c>
      <c r="P63" s="175">
        <v>114</v>
      </c>
    </row>
    <row r="64" spans="3:16" s="8" customFormat="1" ht="11.25">
      <c r="C64" s="15">
        <v>41852</v>
      </c>
      <c r="D64" s="175">
        <v>115.5</v>
      </c>
      <c r="E64" s="10">
        <v>108.3</v>
      </c>
      <c r="F64" s="10">
        <v>116.6</v>
      </c>
      <c r="G64" s="175">
        <v>111.8</v>
      </c>
      <c r="H64" s="175">
        <v>112.3</v>
      </c>
      <c r="I64" s="175">
        <v>108.7</v>
      </c>
      <c r="J64" s="175">
        <v>116.9</v>
      </c>
      <c r="K64" s="175">
        <v>134.7</v>
      </c>
      <c r="L64" s="175">
        <v>99.2</v>
      </c>
      <c r="M64" s="175">
        <v>114.7</v>
      </c>
      <c r="N64" s="175">
        <v>128.7</v>
      </c>
      <c r="O64" s="175">
        <v>93.9</v>
      </c>
      <c r="P64" s="175">
        <v>113</v>
      </c>
    </row>
    <row r="65" spans="3:16" s="8" customFormat="1" ht="11.25">
      <c r="C65" s="15">
        <v>41883</v>
      </c>
      <c r="D65" s="10">
        <v>115.7</v>
      </c>
      <c r="E65" s="10">
        <v>108.7</v>
      </c>
      <c r="F65" s="10">
        <v>117.2</v>
      </c>
      <c r="G65" s="175">
        <v>111.4</v>
      </c>
      <c r="H65" s="175">
        <v>111.7</v>
      </c>
      <c r="I65" s="175">
        <v>106.3</v>
      </c>
      <c r="J65" s="175">
        <v>118.1</v>
      </c>
      <c r="K65" s="175">
        <v>135.8</v>
      </c>
      <c r="L65" s="175">
        <v>96.9</v>
      </c>
      <c r="M65" s="175">
        <v>113.4</v>
      </c>
      <c r="N65" s="175">
        <v>133.1</v>
      </c>
      <c r="O65" s="175">
        <v>94.7</v>
      </c>
      <c r="P65" s="175">
        <v>116.3</v>
      </c>
    </row>
    <row r="66" spans="3:16" s="8" customFormat="1" ht="11.25">
      <c r="C66" s="15">
        <v>41913</v>
      </c>
      <c r="D66" s="10">
        <v>116.3</v>
      </c>
      <c r="E66" s="10">
        <v>110.4</v>
      </c>
      <c r="F66" s="10">
        <v>118.7</v>
      </c>
      <c r="G66" s="175">
        <v>112.5</v>
      </c>
      <c r="H66" s="175">
        <v>112.5</v>
      </c>
      <c r="I66" s="175">
        <v>106.7</v>
      </c>
      <c r="J66" s="175">
        <v>116.6</v>
      </c>
      <c r="K66" s="175">
        <v>136.9</v>
      </c>
      <c r="L66" s="175">
        <v>94</v>
      </c>
      <c r="M66" s="175">
        <v>121.4</v>
      </c>
      <c r="N66" s="175">
        <v>133.6</v>
      </c>
      <c r="O66" s="175">
        <v>97.6</v>
      </c>
      <c r="P66" s="175">
        <v>117.6</v>
      </c>
    </row>
    <row r="67" spans="3:16" s="8" customFormat="1" ht="11.25">
      <c r="C67" s="15">
        <v>41944</v>
      </c>
      <c r="D67" s="10">
        <v>118.8</v>
      </c>
      <c r="E67" s="10">
        <v>112.9</v>
      </c>
      <c r="F67" s="10">
        <v>118.2</v>
      </c>
      <c r="G67" s="175">
        <v>111.8</v>
      </c>
      <c r="H67" s="175">
        <v>112.5</v>
      </c>
      <c r="I67" s="175">
        <v>111.9</v>
      </c>
      <c r="J67" s="175">
        <v>126</v>
      </c>
      <c r="K67" s="175">
        <v>136.2</v>
      </c>
      <c r="L67" s="175">
        <v>106.5</v>
      </c>
      <c r="M67" s="175">
        <v>125.4</v>
      </c>
      <c r="N67" s="175">
        <v>138.8</v>
      </c>
      <c r="O67" s="175">
        <v>103.5</v>
      </c>
      <c r="P67" s="175">
        <v>115.2</v>
      </c>
    </row>
    <row r="68" spans="2:16" s="8" customFormat="1" ht="11.25">
      <c r="B68" s="113"/>
      <c r="C68" s="18">
        <v>41974</v>
      </c>
      <c r="D68" s="186">
        <v>115.2</v>
      </c>
      <c r="E68" s="186">
        <v>107.9</v>
      </c>
      <c r="F68" s="186">
        <v>117.1</v>
      </c>
      <c r="G68" s="177">
        <v>111.7</v>
      </c>
      <c r="H68" s="177">
        <v>112.1</v>
      </c>
      <c r="I68" s="177">
        <v>103</v>
      </c>
      <c r="J68" s="177">
        <v>112</v>
      </c>
      <c r="K68" s="177">
        <v>134.6</v>
      </c>
      <c r="L68" s="177">
        <v>95.9</v>
      </c>
      <c r="M68" s="177">
        <v>114.1</v>
      </c>
      <c r="N68" s="177">
        <v>134.2</v>
      </c>
      <c r="O68" s="177">
        <v>93.4</v>
      </c>
      <c r="P68" s="177">
        <v>116.2</v>
      </c>
    </row>
    <row r="69" spans="2:16" s="8" customFormat="1" ht="11.25">
      <c r="B69" s="185">
        <v>2015</v>
      </c>
      <c r="C69" s="148">
        <v>42005</v>
      </c>
      <c r="D69" s="196">
        <v>115.3</v>
      </c>
      <c r="E69" s="196">
        <v>107.4</v>
      </c>
      <c r="F69" s="196">
        <v>115.9</v>
      </c>
      <c r="G69" s="179">
        <v>111.8</v>
      </c>
      <c r="H69" s="179">
        <v>112.1</v>
      </c>
      <c r="I69" s="179">
        <v>104</v>
      </c>
      <c r="J69" s="179">
        <v>113.4</v>
      </c>
      <c r="K69" s="179">
        <v>136.4</v>
      </c>
      <c r="L69" s="179">
        <v>95.1</v>
      </c>
      <c r="M69" s="179">
        <v>129.1</v>
      </c>
      <c r="N69" s="179">
        <v>133.1</v>
      </c>
      <c r="O69" s="175">
        <v>91.8</v>
      </c>
      <c r="P69" s="175">
        <v>114.1</v>
      </c>
    </row>
    <row r="70" spans="3:16" s="8" customFormat="1" ht="11.25">
      <c r="C70" s="15">
        <v>42036</v>
      </c>
      <c r="D70" s="10">
        <v>114.5</v>
      </c>
      <c r="E70" s="10">
        <v>105.9</v>
      </c>
      <c r="F70" s="10">
        <v>110</v>
      </c>
      <c r="G70" s="175">
        <v>111.6</v>
      </c>
      <c r="H70" s="175">
        <v>112.2</v>
      </c>
      <c r="I70" s="175">
        <v>103</v>
      </c>
      <c r="J70" s="175">
        <v>111</v>
      </c>
      <c r="K70" s="175">
        <v>136</v>
      </c>
      <c r="L70" s="175">
        <v>95.1</v>
      </c>
      <c r="M70" s="175">
        <v>125.3</v>
      </c>
      <c r="N70" s="175">
        <v>135.3</v>
      </c>
      <c r="O70" s="175">
        <v>87.9</v>
      </c>
      <c r="P70" s="175">
        <v>112.7</v>
      </c>
    </row>
    <row r="71" spans="3:16" s="8" customFormat="1" ht="11.25">
      <c r="C71" s="15">
        <v>42064</v>
      </c>
      <c r="D71" s="10">
        <v>113.2</v>
      </c>
      <c r="E71" s="10">
        <v>103.9</v>
      </c>
      <c r="F71" s="10">
        <v>112.9</v>
      </c>
      <c r="G71" s="175">
        <v>109.2</v>
      </c>
      <c r="H71" s="175">
        <v>109.8</v>
      </c>
      <c r="I71" s="175">
        <v>100.9</v>
      </c>
      <c r="J71" s="175">
        <v>107.3</v>
      </c>
      <c r="K71" s="175">
        <v>137.4</v>
      </c>
      <c r="L71" s="175">
        <v>92.6</v>
      </c>
      <c r="M71" s="175">
        <v>124.5</v>
      </c>
      <c r="N71" s="175">
        <v>134.9</v>
      </c>
      <c r="O71" s="175">
        <v>83.4</v>
      </c>
      <c r="P71" s="175">
        <v>112.1</v>
      </c>
    </row>
    <row r="72" spans="3:16" s="8" customFormat="1" ht="11.25">
      <c r="C72" s="15">
        <v>42095</v>
      </c>
      <c r="D72" s="10">
        <v>112.6</v>
      </c>
      <c r="E72" s="10">
        <v>103.4</v>
      </c>
      <c r="F72" s="10">
        <v>112.6</v>
      </c>
      <c r="G72" s="175">
        <v>111</v>
      </c>
      <c r="H72" s="175">
        <v>111.5</v>
      </c>
      <c r="I72" s="175">
        <v>97.6</v>
      </c>
      <c r="J72" s="175">
        <v>104.3</v>
      </c>
      <c r="K72" s="175">
        <v>137</v>
      </c>
      <c r="L72" s="175">
        <v>92.2</v>
      </c>
      <c r="M72" s="175">
        <v>111.1</v>
      </c>
      <c r="N72" s="175">
        <v>128.6</v>
      </c>
      <c r="O72" s="175">
        <v>86.1</v>
      </c>
      <c r="P72" s="175">
        <v>110.3</v>
      </c>
    </row>
    <row r="73" spans="3:16" s="8" customFormat="1" ht="11.25">
      <c r="C73" s="15">
        <v>42125</v>
      </c>
      <c r="D73" s="10">
        <v>111.5</v>
      </c>
      <c r="E73" s="10">
        <v>101.4</v>
      </c>
      <c r="F73" s="10">
        <v>112.1</v>
      </c>
      <c r="G73" s="175">
        <v>109.9</v>
      </c>
      <c r="H73" s="175">
        <v>110.4</v>
      </c>
      <c r="I73" s="175">
        <v>99.3</v>
      </c>
      <c r="J73" s="175">
        <v>102.4</v>
      </c>
      <c r="K73" s="175">
        <v>136.3</v>
      </c>
      <c r="L73" s="175">
        <v>90</v>
      </c>
      <c r="M73" s="175">
        <v>114</v>
      </c>
      <c r="N73" s="175">
        <v>130.2</v>
      </c>
      <c r="O73" s="175">
        <v>82</v>
      </c>
      <c r="P73" s="175">
        <v>103.5</v>
      </c>
    </row>
    <row r="74" spans="3:16" s="8" customFormat="1" ht="11.25">
      <c r="C74" s="15">
        <v>42156</v>
      </c>
      <c r="D74" s="10">
        <v>110.9</v>
      </c>
      <c r="E74" s="10">
        <v>100.3</v>
      </c>
      <c r="F74" s="10">
        <v>111</v>
      </c>
      <c r="G74" s="175">
        <v>109.5</v>
      </c>
      <c r="H74" s="175">
        <v>110</v>
      </c>
      <c r="I74" s="175">
        <v>97.7</v>
      </c>
      <c r="J74" s="175">
        <v>100.8</v>
      </c>
      <c r="K74" s="175">
        <v>136.1</v>
      </c>
      <c r="L74" s="175">
        <v>89</v>
      </c>
      <c r="M74" s="175">
        <v>111.2</v>
      </c>
      <c r="N74" s="175">
        <v>129.3</v>
      </c>
      <c r="O74" s="175">
        <v>79.2</v>
      </c>
      <c r="P74" s="175">
        <v>108.7</v>
      </c>
    </row>
    <row r="75" spans="3:16" s="8" customFormat="1" ht="11.25">
      <c r="C75" s="15">
        <v>42186</v>
      </c>
      <c r="D75" s="10">
        <v>109.2</v>
      </c>
      <c r="E75" s="10">
        <v>100.7</v>
      </c>
      <c r="F75" s="10">
        <v>109.8</v>
      </c>
      <c r="G75" s="175">
        <v>107.9</v>
      </c>
      <c r="H75" s="175">
        <v>108.3</v>
      </c>
      <c r="I75" s="175">
        <v>96.3</v>
      </c>
      <c r="J75" s="175">
        <v>98.4</v>
      </c>
      <c r="K75" s="175">
        <v>134.9</v>
      </c>
      <c r="L75" s="175">
        <v>87.9</v>
      </c>
      <c r="M75" s="175">
        <v>104.4</v>
      </c>
      <c r="N75" s="175">
        <v>127.9</v>
      </c>
      <c r="O75" s="175">
        <v>84.1</v>
      </c>
      <c r="P75" s="175">
        <v>105.5</v>
      </c>
    </row>
    <row r="76" spans="3:16" s="8" customFormat="1" ht="11.25">
      <c r="C76" s="15">
        <v>42217</v>
      </c>
      <c r="D76" s="10">
        <v>108.3</v>
      </c>
      <c r="E76" s="10">
        <v>98.5</v>
      </c>
      <c r="F76" s="10">
        <v>108.3</v>
      </c>
      <c r="G76" s="175">
        <v>107.7</v>
      </c>
      <c r="H76" s="175">
        <v>108</v>
      </c>
      <c r="I76" s="175">
        <v>94</v>
      </c>
      <c r="J76" s="175">
        <v>96.3</v>
      </c>
      <c r="K76" s="175">
        <v>135.6</v>
      </c>
      <c r="L76" s="175">
        <v>85.5</v>
      </c>
      <c r="M76" s="175">
        <v>104.7</v>
      </c>
      <c r="N76" s="175">
        <v>127.1</v>
      </c>
      <c r="O76" s="175">
        <v>79</v>
      </c>
      <c r="P76" s="175">
        <v>102.8</v>
      </c>
    </row>
    <row r="77" spans="3:16" s="8" customFormat="1" ht="11.25">
      <c r="C77" s="15">
        <v>42248</v>
      </c>
      <c r="D77" s="10">
        <v>108</v>
      </c>
      <c r="E77" s="10">
        <v>96.9</v>
      </c>
      <c r="F77" s="10">
        <v>107.4</v>
      </c>
      <c r="G77" s="175">
        <v>108.1</v>
      </c>
      <c r="H77" s="175">
        <v>108.5</v>
      </c>
      <c r="I77" s="175">
        <v>92.7</v>
      </c>
      <c r="J77" s="175">
        <v>96.5</v>
      </c>
      <c r="K77" s="175">
        <v>134.3</v>
      </c>
      <c r="L77" s="175">
        <v>84.3</v>
      </c>
      <c r="M77" s="175">
        <v>102.1</v>
      </c>
      <c r="N77" s="175">
        <v>123.1</v>
      </c>
      <c r="O77" s="175">
        <v>75.7</v>
      </c>
      <c r="P77" s="175">
        <v>101.1</v>
      </c>
    </row>
    <row r="78" spans="3:16" s="8" customFormat="1" ht="11.25">
      <c r="C78" s="15">
        <v>42278</v>
      </c>
      <c r="D78" s="10">
        <v>108.6</v>
      </c>
      <c r="E78" s="10">
        <v>96.8</v>
      </c>
      <c r="F78" s="10">
        <v>104.6</v>
      </c>
      <c r="G78" s="175">
        <v>110.3</v>
      </c>
      <c r="H78" s="175">
        <v>110</v>
      </c>
      <c r="I78" s="175">
        <v>94.5</v>
      </c>
      <c r="J78" s="175">
        <v>97.1</v>
      </c>
      <c r="K78" s="175">
        <v>136.3</v>
      </c>
      <c r="L78" s="175">
        <v>84.9</v>
      </c>
      <c r="M78" s="175">
        <v>92.7</v>
      </c>
      <c r="N78" s="175">
        <v>122.3</v>
      </c>
      <c r="O78" s="175">
        <v>75</v>
      </c>
      <c r="P78" s="175">
        <v>98.2</v>
      </c>
    </row>
    <row r="79" spans="2:16" s="8" customFormat="1" ht="12" thickBot="1">
      <c r="B79" s="223"/>
      <c r="C79" s="227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</row>
    <row r="80" spans="1:16" ht="11.25">
      <c r="A80" s="212" t="s">
        <v>278</v>
      </c>
      <c r="B80" s="113"/>
      <c r="C80" s="18" t="s">
        <v>283</v>
      </c>
      <c r="D80" s="130">
        <f>(D78/D77-1)*100</f>
        <v>0.5555555555555536</v>
      </c>
      <c r="E80" s="130">
        <f aca="true" t="shared" si="0" ref="E80:P80">(E78/E77-1)*100</f>
        <v>-0.10319917440660964</v>
      </c>
      <c r="F80" s="130">
        <f t="shared" si="0"/>
        <v>-2.6070763500931182</v>
      </c>
      <c r="G80" s="130">
        <f t="shared" si="0"/>
        <v>2.0351526364477346</v>
      </c>
      <c r="H80" s="130">
        <f t="shared" si="0"/>
        <v>1.382488479262678</v>
      </c>
      <c r="I80" s="130">
        <f t="shared" si="0"/>
        <v>1.9417475728155331</v>
      </c>
      <c r="J80" s="130">
        <f t="shared" si="0"/>
        <v>0.6217616580310725</v>
      </c>
      <c r="K80" s="130">
        <f t="shared" si="0"/>
        <v>1.4892032762471974</v>
      </c>
      <c r="L80" s="130">
        <f t="shared" si="0"/>
        <v>0.7117437722420128</v>
      </c>
      <c r="M80" s="130">
        <f t="shared" si="0"/>
        <v>-9.206660137120458</v>
      </c>
      <c r="N80" s="130">
        <f t="shared" si="0"/>
        <v>-0.6498781478472715</v>
      </c>
      <c r="O80" s="130">
        <f t="shared" si="0"/>
        <v>-0.9247027741083214</v>
      </c>
      <c r="P80" s="130">
        <f t="shared" si="0"/>
        <v>-2.8684470820969254</v>
      </c>
    </row>
    <row r="81" ht="11.25">
      <c r="C81" s="19" t="s">
        <v>10</v>
      </c>
    </row>
    <row r="82" ht="11.25">
      <c r="C82" s="155" t="s">
        <v>225</v>
      </c>
    </row>
  </sheetData>
  <sheetProtection/>
  <mergeCells count="16">
    <mergeCell ref="C3:O3"/>
    <mergeCell ref="B7:C8"/>
    <mergeCell ref="F7:F8"/>
    <mergeCell ref="G7:H7"/>
    <mergeCell ref="D7:D8"/>
    <mergeCell ref="E7:E8"/>
    <mergeCell ref="I7:I8"/>
    <mergeCell ref="J7:J8"/>
    <mergeCell ref="C4:O4"/>
    <mergeCell ref="C5:O5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6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91" sqref="C88:H9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73" customFormat="1" ht="12.75">
      <c r="B1" s="69" t="s">
        <v>182</v>
      </c>
      <c r="D1" s="75"/>
      <c r="E1" s="75"/>
      <c r="H1" s="110" t="str">
        <f>'Tab 1'!K1</f>
        <v>Carta de Conjuntura | Dez-2015</v>
      </c>
    </row>
    <row r="2" spans="2:8" s="73" customFormat="1" ht="12.75">
      <c r="B2" s="74"/>
      <c r="D2" s="75"/>
      <c r="E2" s="75"/>
      <c r="H2" s="72"/>
    </row>
    <row r="3" ht="11.25">
      <c r="B3" s="28" t="s">
        <v>56</v>
      </c>
    </row>
    <row r="4" ht="11.25">
      <c r="B4" s="41" t="s">
        <v>100</v>
      </c>
    </row>
    <row r="5" ht="11.25">
      <c r="B5" s="42" t="s">
        <v>40</v>
      </c>
    </row>
    <row r="6" ht="11.25">
      <c r="B6" s="42"/>
    </row>
    <row r="7" spans="2:8" ht="23.25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</row>
    <row r="8" spans="2:8" ht="12" thickTop="1">
      <c r="B8" s="9" t="s">
        <v>192</v>
      </c>
      <c r="C8" s="43">
        <v>16346.8580165082</v>
      </c>
      <c r="D8" s="43">
        <v>62385.53519281</v>
      </c>
      <c r="E8" s="43">
        <v>160044.263513747</v>
      </c>
      <c r="F8" s="43">
        <v>238776.656723065</v>
      </c>
      <c r="G8" s="43">
        <v>38150.2494872708</v>
      </c>
      <c r="H8" s="43">
        <v>276926.906210336</v>
      </c>
    </row>
    <row r="9" spans="2:8" ht="11.25">
      <c r="B9" s="9" t="s">
        <v>193</v>
      </c>
      <c r="C9" s="43">
        <v>15217.7527236242</v>
      </c>
      <c r="D9" s="43">
        <v>70463.4474758486</v>
      </c>
      <c r="E9" s="43">
        <v>166882.091246779</v>
      </c>
      <c r="F9" s="43">
        <v>252563.291446252</v>
      </c>
      <c r="G9" s="43">
        <v>40225.2665375526</v>
      </c>
      <c r="H9" s="43">
        <v>292788.557983805</v>
      </c>
    </row>
    <row r="10" spans="2:8" ht="11.25">
      <c r="B10" s="9" t="s">
        <v>194</v>
      </c>
      <c r="C10" s="43">
        <v>15177.7353591892</v>
      </c>
      <c r="D10" s="43">
        <v>71089.1369731969</v>
      </c>
      <c r="E10" s="43">
        <v>178914.249721261</v>
      </c>
      <c r="F10" s="43">
        <v>265181.122053647</v>
      </c>
      <c r="G10" s="43">
        <v>43714.6778526846</v>
      </c>
      <c r="H10" s="43">
        <v>308895.799906332</v>
      </c>
    </row>
    <row r="11" spans="2:8" ht="11.25">
      <c r="B11" s="9" t="s">
        <v>195</v>
      </c>
      <c r="C11" s="43">
        <v>10220.0427592113</v>
      </c>
      <c r="D11" s="43">
        <v>71932.4201343484</v>
      </c>
      <c r="E11" s="43">
        <v>192652.844911661</v>
      </c>
      <c r="F11" s="43">
        <v>274805.30780522</v>
      </c>
      <c r="G11" s="43">
        <v>45675.499034517</v>
      </c>
      <c r="H11" s="43">
        <v>320480.806839737</v>
      </c>
    </row>
    <row r="12" spans="2:8" ht="11.25">
      <c r="B12" s="36" t="s">
        <v>209</v>
      </c>
      <c r="C12" s="44">
        <v>56962.3888585329</v>
      </c>
      <c r="D12" s="44">
        <v>275870.5397762039</v>
      </c>
      <c r="E12" s="44">
        <v>698493.449393448</v>
      </c>
      <c r="F12" s="44">
        <v>1031326.3780281841</v>
      </c>
      <c r="G12" s="44">
        <v>167765.692912025</v>
      </c>
      <c r="H12" s="44">
        <v>1199092.07094021</v>
      </c>
    </row>
    <row r="13" spans="2:8" ht="11.25">
      <c r="B13" s="9" t="s">
        <v>196</v>
      </c>
      <c r="C13" s="43">
        <v>17485.3843022874</v>
      </c>
      <c r="D13" s="43">
        <v>74964.9209540311</v>
      </c>
      <c r="E13" s="43">
        <v>173001.655195774</v>
      </c>
      <c r="F13" s="43">
        <v>265451.960452092</v>
      </c>
      <c r="G13" s="43">
        <v>47017.8594798518</v>
      </c>
      <c r="H13" s="43">
        <v>312469.819931944</v>
      </c>
    </row>
    <row r="14" spans="2:8" ht="11.25">
      <c r="B14" s="9" t="s">
        <v>197</v>
      </c>
      <c r="C14" s="43">
        <v>17314.1997146302</v>
      </c>
      <c r="D14" s="43">
        <v>73981.3168473442</v>
      </c>
      <c r="E14" s="43">
        <v>182907.32353167</v>
      </c>
      <c r="F14" s="43">
        <v>274202.840093645</v>
      </c>
      <c r="G14" s="43">
        <v>49520.7196752353</v>
      </c>
      <c r="H14" s="43">
        <v>323723.55976888</v>
      </c>
    </row>
    <row r="15" spans="2:8" ht="11.25">
      <c r="B15" s="9" t="s">
        <v>198</v>
      </c>
      <c r="C15" s="43">
        <v>14694.4990941225</v>
      </c>
      <c r="D15" s="43">
        <v>75781.7022510374</v>
      </c>
      <c r="E15" s="43">
        <v>192739.851712762</v>
      </c>
      <c r="F15" s="43">
        <v>283216.053057922</v>
      </c>
      <c r="G15" s="43">
        <v>49308.3926785106</v>
      </c>
      <c r="H15" s="43">
        <v>332524.445736432</v>
      </c>
    </row>
    <row r="16" spans="2:8" ht="11.25">
      <c r="B16" s="9" t="s">
        <v>199</v>
      </c>
      <c r="C16" s="43">
        <v>13675.9029237765</v>
      </c>
      <c r="D16" s="43">
        <v>73152.8863520855</v>
      </c>
      <c r="E16" s="43">
        <v>210722.230991991</v>
      </c>
      <c r="F16" s="43">
        <v>297551.020267853</v>
      </c>
      <c r="G16" s="43">
        <v>49486.6221258213</v>
      </c>
      <c r="H16" s="43">
        <v>347037.642393674</v>
      </c>
    </row>
    <row r="17" spans="2:8" ht="11.25">
      <c r="B17" s="36" t="s">
        <v>210</v>
      </c>
      <c r="C17" s="44">
        <v>63169.98603481659</v>
      </c>
      <c r="D17" s="44">
        <v>297880.8264044982</v>
      </c>
      <c r="E17" s="44">
        <v>759371.061432197</v>
      </c>
      <c r="F17" s="44">
        <v>1120421.873871512</v>
      </c>
      <c r="G17" s="44">
        <v>195333.593959419</v>
      </c>
      <c r="H17" s="44">
        <v>1315755.46783093</v>
      </c>
    </row>
    <row r="18" spans="2:8" ht="11.25">
      <c r="B18" s="9" t="s">
        <v>200</v>
      </c>
      <c r="C18" s="43">
        <v>22074.1285108623</v>
      </c>
      <c r="D18" s="43">
        <v>73584.8019322808</v>
      </c>
      <c r="E18" s="43">
        <v>195721.491263829</v>
      </c>
      <c r="F18" s="43">
        <v>291380.421706972</v>
      </c>
      <c r="G18" s="43">
        <v>50916.2455272368</v>
      </c>
      <c r="H18" s="43">
        <v>342296.667234209</v>
      </c>
    </row>
    <row r="19" spans="2:8" ht="11.25">
      <c r="B19" s="9" t="s">
        <v>201</v>
      </c>
      <c r="C19" s="43">
        <v>21534.0924260603</v>
      </c>
      <c r="D19" s="43">
        <v>84312.6286324641</v>
      </c>
      <c r="E19" s="43">
        <v>208326.494888477</v>
      </c>
      <c r="F19" s="43">
        <v>314173.215947001</v>
      </c>
      <c r="G19" s="43">
        <v>53189.6086713509</v>
      </c>
      <c r="H19" s="43">
        <v>367362.824618352</v>
      </c>
    </row>
    <row r="20" spans="2:8" ht="11.25">
      <c r="B20" s="9" t="s">
        <v>202</v>
      </c>
      <c r="C20" s="43">
        <v>21462.8338604399</v>
      </c>
      <c r="D20" s="43">
        <v>85894.3014647574</v>
      </c>
      <c r="E20" s="43">
        <v>217429.275975467</v>
      </c>
      <c r="F20" s="43">
        <v>324786.411300664</v>
      </c>
      <c r="G20" s="43">
        <v>55008.120334732</v>
      </c>
      <c r="H20" s="43">
        <v>379794.531635396</v>
      </c>
    </row>
    <row r="21" spans="2:8" ht="11.25">
      <c r="B21" s="9" t="s">
        <v>203</v>
      </c>
      <c r="C21" s="43">
        <v>16444.140020752</v>
      </c>
      <c r="D21" s="43">
        <v>91115.8415767999</v>
      </c>
      <c r="E21" s="43">
        <v>232314.618748168</v>
      </c>
      <c r="F21" s="43">
        <v>339874.60034572</v>
      </c>
      <c r="G21" s="43">
        <v>59458.6313246913</v>
      </c>
      <c r="H21" s="43">
        <v>399333.231670411</v>
      </c>
    </row>
    <row r="22" spans="2:8" ht="11.25">
      <c r="B22" s="36" t="s">
        <v>211</v>
      </c>
      <c r="C22" s="44">
        <v>81515.19481811451</v>
      </c>
      <c r="D22" s="44">
        <v>334907.57360630215</v>
      </c>
      <c r="E22" s="44">
        <v>853791.8808759409</v>
      </c>
      <c r="F22" s="44">
        <v>1270214.649300357</v>
      </c>
      <c r="G22" s="44">
        <v>218572.605858011</v>
      </c>
      <c r="H22" s="44">
        <v>1488787.255158368</v>
      </c>
    </row>
    <row r="23" spans="2:8" ht="11.25">
      <c r="B23" s="9" t="s">
        <v>204</v>
      </c>
      <c r="C23" s="43">
        <v>30849.5459841958</v>
      </c>
      <c r="D23" s="43">
        <v>88505.6919996604</v>
      </c>
      <c r="E23" s="43">
        <v>217385.343105593</v>
      </c>
      <c r="F23" s="43">
        <v>336740.581089449</v>
      </c>
      <c r="G23" s="43">
        <v>60501.0577593693</v>
      </c>
      <c r="H23" s="43">
        <v>397241.638848818</v>
      </c>
    </row>
    <row r="24" spans="2:8" ht="11.25">
      <c r="B24" s="9" t="s">
        <v>205</v>
      </c>
      <c r="C24" s="43">
        <v>29204.9002095588</v>
      </c>
      <c r="D24" s="43">
        <v>96082.2559686534</v>
      </c>
      <c r="E24" s="43">
        <v>232389.137770721</v>
      </c>
      <c r="F24" s="43">
        <v>357676.293948933</v>
      </c>
      <c r="G24" s="43">
        <v>61311.0429869955</v>
      </c>
      <c r="H24" s="43">
        <v>418987.336935928</v>
      </c>
    </row>
    <row r="25" spans="2:8" ht="11.25">
      <c r="B25" s="9" t="s">
        <v>206</v>
      </c>
      <c r="C25" s="43">
        <v>25417.6060863937</v>
      </c>
      <c r="D25" s="43">
        <v>105419.29196854</v>
      </c>
      <c r="E25" s="43">
        <v>247311.368254489</v>
      </c>
      <c r="F25" s="43">
        <v>378148.266309423</v>
      </c>
      <c r="G25" s="43">
        <v>61201.5152733672</v>
      </c>
      <c r="H25" s="43">
        <v>439349.781582791</v>
      </c>
    </row>
    <row r="26" spans="2:8" ht="11.25">
      <c r="B26" s="9" t="s">
        <v>207</v>
      </c>
      <c r="C26" s="43">
        <v>20477.1163518347</v>
      </c>
      <c r="D26" s="43">
        <v>106561.299782944</v>
      </c>
      <c r="E26" s="43">
        <v>271113.682744839</v>
      </c>
      <c r="F26" s="43">
        <v>398152.098879618</v>
      </c>
      <c r="G26" s="43">
        <v>64219.540177335</v>
      </c>
      <c r="H26" s="43">
        <v>462371.639056953</v>
      </c>
    </row>
    <row r="27" spans="2:8" ht="11.25">
      <c r="B27" s="36" t="s">
        <v>212</v>
      </c>
      <c r="C27" s="44">
        <v>105949.168631983</v>
      </c>
      <c r="D27" s="44">
        <v>396568.5397197978</v>
      </c>
      <c r="E27" s="44">
        <v>968199.531875642</v>
      </c>
      <c r="F27" s="44">
        <v>1470717.2402274231</v>
      </c>
      <c r="G27" s="44">
        <v>247233.156197067</v>
      </c>
      <c r="H27" s="44">
        <v>1717950.39642449</v>
      </c>
    </row>
    <row r="28" spans="2:8" ht="11.25">
      <c r="B28" s="9" t="s">
        <v>172</v>
      </c>
      <c r="C28" s="43">
        <v>34343.3601193194</v>
      </c>
      <c r="D28" s="43">
        <v>102779.25678018</v>
      </c>
      <c r="E28" s="43">
        <v>242775.891454797</v>
      </c>
      <c r="F28" s="43">
        <v>379898.508354296</v>
      </c>
      <c r="G28" s="43">
        <v>64884.9798065399</v>
      </c>
      <c r="H28" s="43">
        <v>444783.488160836</v>
      </c>
    </row>
    <row r="29" spans="2:8" ht="11.25">
      <c r="B29" s="9" t="s">
        <v>173</v>
      </c>
      <c r="C29" s="43">
        <v>34585.3227830815</v>
      </c>
      <c r="D29" s="43">
        <v>117825.182725135</v>
      </c>
      <c r="E29" s="43">
        <v>257770.963309945</v>
      </c>
      <c r="F29" s="43">
        <v>410181.468818162</v>
      </c>
      <c r="G29" s="43">
        <v>71613.4916855636</v>
      </c>
      <c r="H29" s="43">
        <v>481794.960503725</v>
      </c>
    </row>
    <row r="30" spans="2:8" ht="11.25">
      <c r="B30" s="9" t="s">
        <v>174</v>
      </c>
      <c r="C30" s="43">
        <v>25123.536531419</v>
      </c>
      <c r="D30" s="43">
        <v>127076.15172998</v>
      </c>
      <c r="E30" s="43">
        <v>274301.355836857</v>
      </c>
      <c r="F30" s="43">
        <v>426501.044098256</v>
      </c>
      <c r="G30" s="43">
        <v>78751.2742959445</v>
      </c>
      <c r="H30" s="43">
        <v>505252.3183942</v>
      </c>
    </row>
    <row r="31" spans="2:8" ht="11.25">
      <c r="B31" s="9" t="s">
        <v>175</v>
      </c>
      <c r="C31" s="43">
        <v>16860.4866788741</v>
      </c>
      <c r="D31" s="43">
        <v>128182.621066232</v>
      </c>
      <c r="E31" s="43">
        <v>300357.978678191</v>
      </c>
      <c r="F31" s="43">
        <v>445401.086423297</v>
      </c>
      <c r="G31" s="43">
        <v>80519.3594805039</v>
      </c>
      <c r="H31" s="43">
        <v>525920.445903801</v>
      </c>
    </row>
    <row r="32" spans="2:8" ht="11.25">
      <c r="B32" s="36" t="s">
        <v>176</v>
      </c>
      <c r="C32" s="44">
        <v>110912.706112694</v>
      </c>
      <c r="D32" s="44">
        <v>475863.212301527</v>
      </c>
      <c r="E32" s="44">
        <v>1075206.18927979</v>
      </c>
      <c r="F32" s="44">
        <v>1661982.107694011</v>
      </c>
      <c r="G32" s="44">
        <v>295769.1052685519</v>
      </c>
      <c r="H32" s="44">
        <v>1957751.2129625618</v>
      </c>
    </row>
    <row r="33" spans="2:8" ht="11.25">
      <c r="B33" s="9" t="s">
        <v>134</v>
      </c>
      <c r="C33" s="43">
        <v>27588.6474694169</v>
      </c>
      <c r="D33" s="43">
        <v>119602.18824761</v>
      </c>
      <c r="E33" s="43">
        <v>275247.365118493</v>
      </c>
      <c r="F33" s="43">
        <v>422438.20083552</v>
      </c>
      <c r="G33" s="43">
        <v>77272.2006421652</v>
      </c>
      <c r="H33" s="43">
        <v>499710.401477685</v>
      </c>
    </row>
    <row r="34" spans="2:8" ht="11.25">
      <c r="B34" s="9" t="s">
        <v>135</v>
      </c>
      <c r="C34" s="43">
        <v>27174.0037293331</v>
      </c>
      <c r="D34" s="43">
        <v>133728.72140883</v>
      </c>
      <c r="E34" s="43">
        <v>294767.679765277</v>
      </c>
      <c r="F34" s="43">
        <v>455670.40490344</v>
      </c>
      <c r="G34" s="43">
        <v>79887.04669045</v>
      </c>
      <c r="H34" s="43">
        <v>535557.45159389</v>
      </c>
    </row>
    <row r="35" spans="2:8" ht="11.25">
      <c r="B35" s="9" t="s">
        <v>136</v>
      </c>
      <c r="C35" s="43">
        <v>26472.2118563787</v>
      </c>
      <c r="D35" s="43">
        <v>135195.5373883</v>
      </c>
      <c r="E35" s="43">
        <v>308828.712852901</v>
      </c>
      <c r="F35" s="43">
        <v>470496.46209758</v>
      </c>
      <c r="G35" s="43">
        <v>82362.6858613822</v>
      </c>
      <c r="H35" s="43">
        <v>552859.147958962</v>
      </c>
    </row>
    <row r="36" spans="2:8" ht="11.25">
      <c r="B36" s="9" t="s">
        <v>137</v>
      </c>
      <c r="C36" s="43">
        <v>19722.6865974714</v>
      </c>
      <c r="D36" s="43">
        <v>136159.791135328</v>
      </c>
      <c r="E36" s="43">
        <v>338330.855891158</v>
      </c>
      <c r="F36" s="43">
        <v>494213.333623958</v>
      </c>
      <c r="G36" s="43">
        <v>88244.1687676394</v>
      </c>
      <c r="H36" s="43">
        <v>582457.502391597</v>
      </c>
    </row>
    <row r="37" spans="2:8" ht="11.25">
      <c r="B37" s="36" t="s">
        <v>123</v>
      </c>
      <c r="C37" s="44">
        <v>100957.5496526001</v>
      </c>
      <c r="D37" s="44">
        <v>524686.238180068</v>
      </c>
      <c r="E37" s="44">
        <v>1217174.6136278291</v>
      </c>
      <c r="F37" s="44">
        <v>1842818.401460498</v>
      </c>
      <c r="G37" s="44">
        <v>327766.1019616368</v>
      </c>
      <c r="H37" s="44">
        <v>2170584.503422134</v>
      </c>
    </row>
    <row r="38" spans="2:8" ht="11.25">
      <c r="B38" s="9" t="s">
        <v>138</v>
      </c>
      <c r="C38" s="43">
        <v>28065.4082137882</v>
      </c>
      <c r="D38" s="43">
        <v>128089.621347176</v>
      </c>
      <c r="E38" s="43">
        <v>313131.527225352</v>
      </c>
      <c r="F38" s="43">
        <v>469286.556786317</v>
      </c>
      <c r="G38" s="43">
        <v>84983.7280402974</v>
      </c>
      <c r="H38" s="43">
        <v>554270.284826614</v>
      </c>
    </row>
    <row r="39" spans="2:8" ht="11.25">
      <c r="B39" s="9" t="s">
        <v>139</v>
      </c>
      <c r="C39" s="43">
        <v>26201.073355798</v>
      </c>
      <c r="D39" s="43">
        <v>139269.783277771</v>
      </c>
      <c r="E39" s="43">
        <v>330663.338053061</v>
      </c>
      <c r="F39" s="43">
        <v>496134.19468663</v>
      </c>
      <c r="G39" s="43">
        <v>85842.5089805905</v>
      </c>
      <c r="H39" s="43">
        <v>581976.703667221</v>
      </c>
    </row>
    <row r="40" spans="2:8" ht="11.25">
      <c r="B40" s="9" t="s">
        <v>140</v>
      </c>
      <c r="C40" s="43">
        <v>28661.8793146483</v>
      </c>
      <c r="D40" s="43">
        <v>149671.328502319</v>
      </c>
      <c r="E40" s="43">
        <v>349556.744603128</v>
      </c>
      <c r="F40" s="43">
        <v>527889.952420095</v>
      </c>
      <c r="G40" s="43">
        <v>89957.7681204161</v>
      </c>
      <c r="H40" s="43">
        <v>617847.720540511</v>
      </c>
    </row>
    <row r="41" spans="2:8" ht="11.25">
      <c r="B41" s="9" t="s">
        <v>141</v>
      </c>
      <c r="C41" s="43">
        <v>22365.6555510485</v>
      </c>
      <c r="D41" s="43">
        <v>150250.678636314</v>
      </c>
      <c r="E41" s="43">
        <v>383362.951702393</v>
      </c>
      <c r="F41" s="43">
        <v>555979.285889756</v>
      </c>
      <c r="G41" s="43">
        <v>99375.92714795</v>
      </c>
      <c r="H41" s="43">
        <v>655355.213037706</v>
      </c>
    </row>
    <row r="42" spans="2:8" ht="11.25">
      <c r="B42" s="36" t="s">
        <v>124</v>
      </c>
      <c r="C42" s="44">
        <v>105294.016435283</v>
      </c>
      <c r="D42" s="44">
        <v>567281.41176358</v>
      </c>
      <c r="E42" s="44">
        <v>1376714.561583934</v>
      </c>
      <c r="F42" s="44">
        <v>2049289.989782798</v>
      </c>
      <c r="G42" s="44">
        <v>360159.932289254</v>
      </c>
      <c r="H42" s="44">
        <v>2409449.922072052</v>
      </c>
    </row>
    <row r="43" spans="2:8" ht="11.25">
      <c r="B43" s="9" t="s">
        <v>142</v>
      </c>
      <c r="C43" s="43">
        <v>34345.9524261581</v>
      </c>
      <c r="D43" s="43">
        <v>141043.983366934</v>
      </c>
      <c r="E43" s="43">
        <v>363472.097829976</v>
      </c>
      <c r="F43" s="43">
        <v>538862.033623068</v>
      </c>
      <c r="G43" s="43">
        <v>92561.6455026329</v>
      </c>
      <c r="H43" s="43">
        <v>631423.679125701</v>
      </c>
    </row>
    <row r="44" spans="2:8" ht="11.25">
      <c r="B44" s="9" t="s">
        <v>143</v>
      </c>
      <c r="C44" s="43">
        <v>32717.9852870653</v>
      </c>
      <c r="D44" s="43">
        <v>155432.142771083</v>
      </c>
      <c r="E44" s="43">
        <v>385915.100438119</v>
      </c>
      <c r="F44" s="43">
        <v>574065.228496268</v>
      </c>
      <c r="G44" s="43">
        <v>96590.1024558118</v>
      </c>
      <c r="H44" s="43">
        <v>670655.33095208</v>
      </c>
    </row>
    <row r="45" spans="2:8" ht="11.25">
      <c r="B45" s="9" t="s">
        <v>144</v>
      </c>
      <c r="C45" s="43">
        <v>29821.2323867916</v>
      </c>
      <c r="D45" s="43">
        <v>166711.612899105</v>
      </c>
      <c r="E45" s="43">
        <v>392991.378663362</v>
      </c>
      <c r="F45" s="43">
        <v>589524.223949259</v>
      </c>
      <c r="G45" s="43">
        <v>102321.738345513</v>
      </c>
      <c r="H45" s="43">
        <v>691845.962294771</v>
      </c>
    </row>
    <row r="46" spans="2:8" ht="11.25">
      <c r="B46" s="9" t="s">
        <v>145</v>
      </c>
      <c r="C46" s="43">
        <v>23266.5435046371</v>
      </c>
      <c r="D46" s="43">
        <v>165883.413457644</v>
      </c>
      <c r="E46" s="43">
        <v>427926.832213653</v>
      </c>
      <c r="F46" s="43">
        <v>617076.789175934</v>
      </c>
      <c r="G46" s="43">
        <v>109261.176289834</v>
      </c>
      <c r="H46" s="43">
        <v>726337.965465768</v>
      </c>
    </row>
    <row r="47" spans="2:8" ht="11.25">
      <c r="B47" s="36" t="s">
        <v>125</v>
      </c>
      <c r="C47" s="44">
        <v>120151.7136046521</v>
      </c>
      <c r="D47" s="44">
        <v>629071.152494766</v>
      </c>
      <c r="E47" s="44">
        <v>1570305.40914511</v>
      </c>
      <c r="F47" s="44">
        <v>2319528.2752445294</v>
      </c>
      <c r="G47" s="44">
        <v>400734.6625937917</v>
      </c>
      <c r="H47" s="44">
        <v>2720262.9378383197</v>
      </c>
    </row>
    <row r="48" spans="2:8" ht="11.25">
      <c r="B48" s="9" t="s">
        <v>146</v>
      </c>
      <c r="C48" s="43">
        <v>42412.7935519076</v>
      </c>
      <c r="D48" s="43">
        <v>151284.820446289</v>
      </c>
      <c r="E48" s="43">
        <v>405962.244020656</v>
      </c>
      <c r="F48" s="43">
        <v>599659.858018853</v>
      </c>
      <c r="G48" s="43">
        <v>112392.670716991</v>
      </c>
      <c r="H48" s="43">
        <v>712052.528735843</v>
      </c>
    </row>
    <row r="49" spans="2:8" ht="11.25">
      <c r="B49" s="9" t="s">
        <v>147</v>
      </c>
      <c r="C49" s="43">
        <v>43289.0466174973</v>
      </c>
      <c r="D49" s="43">
        <v>176612.585068674</v>
      </c>
      <c r="E49" s="43">
        <v>431583.520937345</v>
      </c>
      <c r="F49" s="43">
        <v>651485.152623516</v>
      </c>
      <c r="G49" s="43">
        <v>118036.823789567</v>
      </c>
      <c r="H49" s="43">
        <v>769521.976413083</v>
      </c>
    </row>
    <row r="50" spans="2:8" ht="11.25">
      <c r="B50" s="9" t="s">
        <v>148</v>
      </c>
      <c r="C50" s="43">
        <v>34034.6221908191</v>
      </c>
      <c r="D50" s="43">
        <v>204856.111939136</v>
      </c>
      <c r="E50" s="43">
        <v>448851.761251497</v>
      </c>
      <c r="F50" s="43">
        <v>687742.495381452</v>
      </c>
      <c r="G50" s="43">
        <v>124859.970734605</v>
      </c>
      <c r="H50" s="43">
        <v>812602.466116057</v>
      </c>
    </row>
    <row r="51" spans="2:8" ht="11.25">
      <c r="B51" s="9" t="s">
        <v>149</v>
      </c>
      <c r="C51" s="43">
        <v>22314.714792318</v>
      </c>
      <c r="D51" s="43">
        <v>185153.66080916</v>
      </c>
      <c r="E51" s="43">
        <v>480121.819992484</v>
      </c>
      <c r="F51" s="43">
        <v>687590.195593961</v>
      </c>
      <c r="G51" s="43">
        <v>128035.922187338</v>
      </c>
      <c r="H51" s="43">
        <v>815626.117781299</v>
      </c>
    </row>
    <row r="52" spans="2:8" ht="11.25">
      <c r="B52" s="36" t="s">
        <v>127</v>
      </c>
      <c r="C52" s="44">
        <v>142051.177152542</v>
      </c>
      <c r="D52" s="44">
        <v>717907.1782632589</v>
      </c>
      <c r="E52" s="44">
        <v>1766519.346201982</v>
      </c>
      <c r="F52" s="44">
        <v>2626477.701617782</v>
      </c>
      <c r="G52" s="44">
        <v>483325.387428501</v>
      </c>
      <c r="H52" s="44">
        <v>3109803.089046282</v>
      </c>
    </row>
    <row r="53" spans="2:8" ht="11.25">
      <c r="B53" s="9" t="s">
        <v>150</v>
      </c>
      <c r="C53" s="43">
        <v>41177.5136795668</v>
      </c>
      <c r="D53" s="43">
        <v>152812.104730462</v>
      </c>
      <c r="E53" s="43">
        <v>453130.132506123</v>
      </c>
      <c r="F53" s="43">
        <v>647119.750916151</v>
      </c>
      <c r="G53" s="43">
        <v>109020.759008845</v>
      </c>
      <c r="H53" s="43">
        <v>756140.509924996</v>
      </c>
    </row>
    <row r="54" spans="2:8" ht="11.25">
      <c r="B54" s="9" t="s">
        <v>151</v>
      </c>
      <c r="C54" s="43">
        <v>40930.6759207661</v>
      </c>
      <c r="D54" s="43">
        <v>173012.242082552</v>
      </c>
      <c r="E54" s="43">
        <v>475792.306753324</v>
      </c>
      <c r="F54" s="43">
        <v>689735.224756643</v>
      </c>
      <c r="G54" s="43">
        <v>113853.533297735</v>
      </c>
      <c r="H54" s="43">
        <v>803588.758054378</v>
      </c>
    </row>
    <row r="55" spans="2:8" ht="11.25">
      <c r="B55" s="9" t="s">
        <v>152</v>
      </c>
      <c r="C55" s="43">
        <v>37986.3867141458</v>
      </c>
      <c r="D55" s="43">
        <v>192928.298149868</v>
      </c>
      <c r="E55" s="43">
        <v>500471.700108093</v>
      </c>
      <c r="F55" s="43">
        <v>731386.384972107</v>
      </c>
      <c r="G55" s="43">
        <v>121456.095997943</v>
      </c>
      <c r="H55" s="43">
        <v>852842.48097005</v>
      </c>
    </row>
    <row r="56" spans="2:8" ht="11.25">
      <c r="B56" s="9" t="s">
        <v>153</v>
      </c>
      <c r="C56" s="43">
        <v>29118.0627211983</v>
      </c>
      <c r="D56" s="43">
        <v>210469.457776837</v>
      </c>
      <c r="E56" s="43">
        <v>541933.961002394</v>
      </c>
      <c r="F56" s="43">
        <v>781521.48150043</v>
      </c>
      <c r="G56" s="43">
        <v>138946.124972564</v>
      </c>
      <c r="H56" s="43">
        <v>920467.606472993</v>
      </c>
    </row>
    <row r="57" spans="2:8" ht="11.25">
      <c r="B57" s="36" t="s">
        <v>128</v>
      </c>
      <c r="C57" s="44">
        <v>149212.639035677</v>
      </c>
      <c r="D57" s="44">
        <v>729222.102739719</v>
      </c>
      <c r="E57" s="44">
        <v>1971328.100369934</v>
      </c>
      <c r="F57" s="44">
        <v>2849762.842145331</v>
      </c>
      <c r="G57" s="44">
        <v>483276.513277087</v>
      </c>
      <c r="H57" s="44">
        <v>3333039.3554224167</v>
      </c>
    </row>
    <row r="58" spans="2:8" ht="11.25">
      <c r="B58" s="9" t="s">
        <v>154</v>
      </c>
      <c r="C58" s="43">
        <v>43765.9129990931</v>
      </c>
      <c r="D58" s="43">
        <v>192695.828814035</v>
      </c>
      <c r="E58" s="43">
        <v>516545.958891635</v>
      </c>
      <c r="F58" s="43">
        <v>753007.700704763</v>
      </c>
      <c r="G58" s="43">
        <v>133339.874767386</v>
      </c>
      <c r="H58" s="43">
        <v>886347.575472148</v>
      </c>
    </row>
    <row r="59" spans="2:8" ht="11.25">
      <c r="B59" s="9" t="s">
        <v>155</v>
      </c>
      <c r="C59" s="43">
        <v>40363.6389804107</v>
      </c>
      <c r="D59" s="43">
        <v>221130.85896974</v>
      </c>
      <c r="E59" s="43">
        <v>540468.725134126</v>
      </c>
      <c r="F59" s="43">
        <v>801963.223084277</v>
      </c>
      <c r="G59" s="43">
        <v>142131.90973308</v>
      </c>
      <c r="H59" s="43">
        <v>944095.132817356</v>
      </c>
    </row>
    <row r="60" spans="2:8" ht="11.25">
      <c r="B60" s="9" t="s">
        <v>156</v>
      </c>
      <c r="C60" s="43">
        <v>41883.3283953322</v>
      </c>
      <c r="D60" s="43">
        <v>245528.809744317</v>
      </c>
      <c r="E60" s="43">
        <v>562517.377959985</v>
      </c>
      <c r="F60" s="43">
        <v>849929.516099634</v>
      </c>
      <c r="G60" s="43">
        <v>148006.14074154</v>
      </c>
      <c r="H60" s="43">
        <v>997935.656841174</v>
      </c>
    </row>
    <row r="61" spans="2:8" ht="11.25">
      <c r="B61" s="9" t="s">
        <v>157</v>
      </c>
      <c r="C61" s="43">
        <v>33919.119625164</v>
      </c>
      <c r="D61" s="43">
        <v>244802.502471908</v>
      </c>
      <c r="E61" s="43">
        <v>619217.938014255</v>
      </c>
      <c r="F61" s="43">
        <v>897939.560111326</v>
      </c>
      <c r="G61" s="43">
        <v>159529.074757995</v>
      </c>
      <c r="H61" s="43">
        <v>1057468.63486932</v>
      </c>
    </row>
    <row r="62" spans="2:8" ht="11.25">
      <c r="B62" s="36" t="s">
        <v>158</v>
      </c>
      <c r="C62" s="44">
        <v>159932</v>
      </c>
      <c r="D62" s="44">
        <v>904158</v>
      </c>
      <c r="E62" s="44">
        <v>2238750.000000001</v>
      </c>
      <c r="F62" s="44">
        <v>3302840</v>
      </c>
      <c r="G62" s="44">
        <v>583007.000000001</v>
      </c>
      <c r="H62" s="44">
        <v>3885846.999999998</v>
      </c>
    </row>
    <row r="63" spans="2:8" ht="11.25">
      <c r="B63" s="9" t="s">
        <v>167</v>
      </c>
      <c r="C63" s="43">
        <v>53725.1379074739</v>
      </c>
      <c r="D63" s="43">
        <v>228675.731694292</v>
      </c>
      <c r="E63" s="43">
        <v>578391.436243896</v>
      </c>
      <c r="F63" s="43">
        <v>860792.305845662</v>
      </c>
      <c r="G63" s="43">
        <v>155324.866653252</v>
      </c>
      <c r="H63" s="43">
        <v>1016117.17249891</v>
      </c>
    </row>
    <row r="64" spans="2:8" ht="11.25">
      <c r="B64" s="9" t="s">
        <v>168</v>
      </c>
      <c r="C64" s="43">
        <v>53818.5890714236</v>
      </c>
      <c r="D64" s="43">
        <v>250430.010728197</v>
      </c>
      <c r="E64" s="43">
        <v>621529.183358541</v>
      </c>
      <c r="F64" s="43">
        <v>925777.783158162</v>
      </c>
      <c r="G64" s="43">
        <v>160478.876880047</v>
      </c>
      <c r="H64" s="43">
        <v>1086256.66003821</v>
      </c>
    </row>
    <row r="65" spans="2:8" ht="11.25">
      <c r="B65" s="9" t="s">
        <v>169</v>
      </c>
      <c r="C65" s="43">
        <v>48555.0783398347</v>
      </c>
      <c r="D65" s="43">
        <v>263345.749793428</v>
      </c>
      <c r="E65" s="43">
        <v>633215.365332976</v>
      </c>
      <c r="F65" s="43">
        <v>945116.193466238</v>
      </c>
      <c r="G65" s="43">
        <v>166520.97486007</v>
      </c>
      <c r="H65" s="43">
        <v>1111637.16832631</v>
      </c>
    </row>
    <row r="66" spans="2:8" ht="11.25">
      <c r="B66" s="9" t="s">
        <v>171</v>
      </c>
      <c r="C66" s="43">
        <v>33925.1946812678</v>
      </c>
      <c r="D66" s="43">
        <v>268440.507784083</v>
      </c>
      <c r="E66" s="43">
        <v>683685.015064587</v>
      </c>
      <c r="F66" s="43">
        <v>986050.717529937</v>
      </c>
      <c r="G66" s="43">
        <v>173596.281606631</v>
      </c>
      <c r="H66" s="43">
        <v>1159646.99913657</v>
      </c>
    </row>
    <row r="67" spans="2:8" ht="11.25">
      <c r="B67" s="36" t="s">
        <v>170</v>
      </c>
      <c r="C67" s="44">
        <v>190024</v>
      </c>
      <c r="D67" s="44">
        <v>1010892</v>
      </c>
      <c r="E67" s="44">
        <v>2516821</v>
      </c>
      <c r="F67" s="44">
        <v>3717736.9999999995</v>
      </c>
      <c r="G67" s="44">
        <v>655921</v>
      </c>
      <c r="H67" s="44">
        <v>4373658</v>
      </c>
    </row>
    <row r="68" spans="2:8" ht="11.25">
      <c r="B68" s="9" t="s">
        <v>177</v>
      </c>
      <c r="C68" s="43">
        <v>54370.9474842617</v>
      </c>
      <c r="D68" s="43">
        <v>247770.655206415</v>
      </c>
      <c r="E68" s="43">
        <v>657728.126001913</v>
      </c>
      <c r="F68" s="43">
        <v>959869.72869259</v>
      </c>
      <c r="G68" s="43">
        <v>167519.414773466</v>
      </c>
      <c r="H68" s="43">
        <v>1127389.14346606</v>
      </c>
    </row>
    <row r="69" spans="2:8" ht="11.25">
      <c r="B69" s="9" t="s">
        <v>178</v>
      </c>
      <c r="C69" s="43">
        <v>55566.1424632676</v>
      </c>
      <c r="D69" s="43">
        <v>263539.169561271</v>
      </c>
      <c r="E69" s="43">
        <v>686883.103129691</v>
      </c>
      <c r="F69" s="43">
        <v>1005988.41515423</v>
      </c>
      <c r="G69" s="43">
        <v>174802.720151707</v>
      </c>
      <c r="H69" s="43">
        <v>1180791.13530594</v>
      </c>
    </row>
    <row r="70" spans="2:8" ht="11.25">
      <c r="B70" s="9" t="s">
        <v>179</v>
      </c>
      <c r="C70" s="43">
        <v>51682.2100173409</v>
      </c>
      <c r="D70" s="43">
        <v>280001.769184643</v>
      </c>
      <c r="E70" s="43">
        <v>708131.588893694</v>
      </c>
      <c r="F70" s="43">
        <v>1039815.56809568</v>
      </c>
      <c r="G70" s="43">
        <v>188232.777970338</v>
      </c>
      <c r="H70" s="43">
        <v>1228048.34606602</v>
      </c>
    </row>
    <row r="71" spans="2:8" ht="11.25">
      <c r="B71" s="9" t="s">
        <v>208</v>
      </c>
      <c r="C71" s="43">
        <v>39075.7000351298</v>
      </c>
      <c r="D71" s="43">
        <v>273500.406047671</v>
      </c>
      <c r="E71" s="43">
        <v>767162.181974701</v>
      </c>
      <c r="F71" s="43">
        <v>1079738.2880575</v>
      </c>
      <c r="G71" s="43">
        <v>189946.087104488</v>
      </c>
      <c r="H71" s="43">
        <v>1269684.37516199</v>
      </c>
    </row>
    <row r="72" spans="2:8" ht="11.25">
      <c r="B72" s="36" t="s">
        <v>213</v>
      </c>
      <c r="C72" s="44">
        <v>200695</v>
      </c>
      <c r="D72" s="44">
        <v>1064812</v>
      </c>
      <c r="E72" s="44">
        <v>2819904.999999999</v>
      </c>
      <c r="F72" s="44">
        <v>4085412</v>
      </c>
      <c r="G72" s="44">
        <v>720500.9999999991</v>
      </c>
      <c r="H72" s="44">
        <v>4805913.00000001</v>
      </c>
    </row>
    <row r="73" spans="2:8" ht="11.25">
      <c r="B73" s="9" t="s">
        <v>252</v>
      </c>
      <c r="C73" s="43">
        <v>70034.2354601114</v>
      </c>
      <c r="D73" s="43">
        <v>260566.886839527</v>
      </c>
      <c r="E73" s="43">
        <v>729474.175053758</v>
      </c>
      <c r="F73" s="43">
        <v>1060075.2973534</v>
      </c>
      <c r="G73" s="43">
        <v>180111.743919172</v>
      </c>
      <c r="H73" s="43">
        <v>1240187.04127257</v>
      </c>
    </row>
    <row r="74" spans="2:8" ht="11.25">
      <c r="B74" s="9" t="s">
        <v>253</v>
      </c>
      <c r="C74" s="43">
        <v>65378.2257089287</v>
      </c>
      <c r="D74" s="43">
        <v>282428.795929875</v>
      </c>
      <c r="E74" s="43">
        <v>780436.495769332</v>
      </c>
      <c r="F74" s="43">
        <v>1128243.51740814</v>
      </c>
      <c r="G74" s="43">
        <v>192524.43058681</v>
      </c>
      <c r="H74" s="43">
        <v>1320767.94799494</v>
      </c>
    </row>
    <row r="75" spans="2:8" ht="11.25">
      <c r="B75" s="9" t="s">
        <v>254</v>
      </c>
      <c r="C75" s="43">
        <v>58779.6059485944</v>
      </c>
      <c r="D75" s="43">
        <v>301181.556431862</v>
      </c>
      <c r="E75" s="43">
        <v>799569.735766609</v>
      </c>
      <c r="F75" s="43">
        <v>1159530.89814707</v>
      </c>
      <c r="G75" s="43">
        <v>190556.827681388</v>
      </c>
      <c r="H75" s="43">
        <v>1350087.72582845</v>
      </c>
    </row>
    <row r="76" spans="2:8" ht="11.25">
      <c r="B76" s="9" t="s">
        <v>256</v>
      </c>
      <c r="C76" s="43">
        <v>46097.9328823654</v>
      </c>
      <c r="D76" s="43">
        <v>287632.760798737</v>
      </c>
      <c r="E76" s="43">
        <v>857015.593410301</v>
      </c>
      <c r="F76" s="43">
        <v>1190746.2870914</v>
      </c>
      <c r="G76" s="43">
        <v>214665.997812631</v>
      </c>
      <c r="H76" s="43">
        <v>1405412.28490403</v>
      </c>
    </row>
    <row r="77" spans="2:8" ht="11.25">
      <c r="B77" s="36" t="s">
        <v>255</v>
      </c>
      <c r="C77" s="44">
        <v>240289.9999999999</v>
      </c>
      <c r="D77" s="44">
        <v>1131810.000000001</v>
      </c>
      <c r="E77" s="44">
        <v>3166496</v>
      </c>
      <c r="F77" s="44">
        <v>4538596.000000009</v>
      </c>
      <c r="G77" s="44">
        <v>777859.0000000009</v>
      </c>
      <c r="H77" s="44">
        <v>5316454.99999999</v>
      </c>
    </row>
    <row r="78" spans="2:8" ht="11.25">
      <c r="B78" s="9" t="s">
        <v>258</v>
      </c>
      <c r="C78" s="43">
        <v>75246.1227231988</v>
      </c>
      <c r="D78" s="43">
        <v>282181.55165955</v>
      </c>
      <c r="E78" s="43">
        <v>814406.048601316</v>
      </c>
      <c r="F78" s="43">
        <v>1171833.72298406</v>
      </c>
      <c r="G78" s="43">
        <v>196619.916651874</v>
      </c>
      <c r="H78" s="43">
        <v>1368453.63963594</v>
      </c>
    </row>
    <row r="79" spans="2:8" ht="11.25">
      <c r="B79" s="9" t="s">
        <v>265</v>
      </c>
      <c r="C79" s="43">
        <v>74344.6672033673</v>
      </c>
      <c r="D79" s="43">
        <v>283086.204167501</v>
      </c>
      <c r="E79" s="43">
        <v>846790.33337281</v>
      </c>
      <c r="F79" s="43">
        <v>1204221.20474368</v>
      </c>
      <c r="G79" s="43">
        <v>196409.809719876</v>
      </c>
      <c r="H79" s="43">
        <v>1400631.01446355</v>
      </c>
    </row>
    <row r="80" spans="2:8" ht="11.25">
      <c r="B80" s="9" t="s">
        <v>266</v>
      </c>
      <c r="C80" s="43">
        <v>60179.1680813369</v>
      </c>
      <c r="D80" s="43">
        <v>310153.653952866</v>
      </c>
      <c r="E80" s="43">
        <v>869681.422770313</v>
      </c>
      <c r="F80" s="43">
        <v>1240014.24480452</v>
      </c>
      <c r="G80" s="43">
        <v>195553.303022468</v>
      </c>
      <c r="H80" s="43">
        <v>1435567.54782698</v>
      </c>
    </row>
    <row r="81" spans="2:8" ht="11.25">
      <c r="B81" s="9" t="s">
        <v>267</v>
      </c>
      <c r="C81" s="43">
        <v>44989.0419920969</v>
      </c>
      <c r="D81" s="43">
        <v>293747.590220083</v>
      </c>
      <c r="E81" s="43">
        <v>923129.19525556</v>
      </c>
      <c r="F81" s="43">
        <v>1261865.82746774</v>
      </c>
      <c r="G81" s="43">
        <v>220790.970605782</v>
      </c>
      <c r="H81" s="43">
        <v>1482656.79807352</v>
      </c>
    </row>
    <row r="82" spans="2:8" ht="11.25">
      <c r="B82" s="36" t="s">
        <v>268</v>
      </c>
      <c r="C82" s="44">
        <v>254758.9999999999</v>
      </c>
      <c r="D82" s="44">
        <v>1169169</v>
      </c>
      <c r="E82" s="44">
        <v>3454006.999999999</v>
      </c>
      <c r="F82" s="44">
        <v>4877935</v>
      </c>
      <c r="G82" s="44">
        <v>809374</v>
      </c>
      <c r="H82" s="44">
        <v>5687308.99999999</v>
      </c>
    </row>
    <row r="83" spans="2:8" ht="11.25">
      <c r="B83" s="9" t="s">
        <v>279</v>
      </c>
      <c r="C83" s="43">
        <v>77753.56783903959</v>
      </c>
      <c r="D83" s="43">
        <v>279057.3424226306</v>
      </c>
      <c r="E83" s="43">
        <v>870369.3648263161</v>
      </c>
      <c r="F83" s="43">
        <v>1227180.2750879861</v>
      </c>
      <c r="G83" s="43">
        <v>207642.488</v>
      </c>
      <c r="H83" s="43">
        <v>1434822.7630879863</v>
      </c>
    </row>
    <row r="84" spans="2:8" ht="11.25">
      <c r="B84" s="9" t="s">
        <v>282</v>
      </c>
      <c r="C84" s="43">
        <v>72363.68824918714</v>
      </c>
      <c r="D84" s="43">
        <v>279961.35888652597</v>
      </c>
      <c r="E84" s="43">
        <v>895027.8251191023</v>
      </c>
      <c r="F84" s="43">
        <v>1247352.8722548154</v>
      </c>
      <c r="G84" s="43">
        <v>209148.91</v>
      </c>
      <c r="H84" s="43">
        <v>1456501.7822548153</v>
      </c>
    </row>
    <row r="85" spans="2:8" ht="11.25">
      <c r="B85" s="9" t="s">
        <v>289</v>
      </c>
      <c r="C85" s="43">
        <v>64264.140946012616</v>
      </c>
      <c r="D85" s="43">
        <v>295222.87309274904</v>
      </c>
      <c r="E85" s="43">
        <v>907708.2732748726</v>
      </c>
      <c r="F85" s="43">
        <v>1267195.2873136343</v>
      </c>
      <c r="G85" s="43">
        <v>214184.464</v>
      </c>
      <c r="H85" s="43">
        <v>1481379.7513136344</v>
      </c>
    </row>
    <row r="86" ht="11.25">
      <c r="B86" s="53" t="s">
        <v>270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Patricia Silva de Oliveira</cp:lastModifiedBy>
  <cp:lastPrinted>2012-05-15T16:32:48Z</cp:lastPrinted>
  <dcterms:created xsi:type="dcterms:W3CDTF">2006-02-16T15:55:45Z</dcterms:created>
  <dcterms:modified xsi:type="dcterms:W3CDTF">2016-03-21T14:55:27Z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