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/>
  </bookViews>
  <sheets>
    <sheet name="Plan1" sheetId="1" r:id="rId1"/>
  </sheets>
  <calcPr calcId="145621"/>
</workbook>
</file>

<file path=xl/calcChain.xml><?xml version="1.0" encoding="utf-8"?>
<calcChain xmlns="http://schemas.openxmlformats.org/spreadsheetml/2006/main">
  <c r="C628" i="1" l="1"/>
  <c r="D628" i="1"/>
  <c r="B628" i="1"/>
  <c r="C543" i="1"/>
  <c r="D543" i="1"/>
  <c r="E543" i="1" s="1"/>
  <c r="B543" i="1"/>
  <c r="C497" i="1"/>
  <c r="C493" i="1" s="1"/>
  <c r="D497" i="1"/>
  <c r="E497" i="1" s="1"/>
  <c r="B497" i="1"/>
  <c r="D493" i="1"/>
  <c r="B493" i="1"/>
  <c r="C602" i="1"/>
  <c r="D602" i="1"/>
  <c r="B602" i="1"/>
  <c r="C622" i="1"/>
  <c r="D622" i="1"/>
  <c r="E622" i="1" s="1"/>
  <c r="B622" i="1"/>
  <c r="C620" i="1"/>
  <c r="D620" i="1"/>
  <c r="E620" i="1" s="1"/>
  <c r="B620" i="1"/>
  <c r="C618" i="1"/>
  <c r="D618" i="1"/>
  <c r="E618" i="1" s="1"/>
  <c r="B618" i="1"/>
  <c r="C616" i="1"/>
  <c r="B616" i="1"/>
  <c r="C613" i="1"/>
  <c r="D613" i="1"/>
  <c r="B613" i="1"/>
  <c r="C611" i="1"/>
  <c r="E611" i="1" s="1"/>
  <c r="D611" i="1"/>
  <c r="B611" i="1"/>
  <c r="C606" i="1"/>
  <c r="D606" i="1"/>
  <c r="B606" i="1"/>
  <c r="C604" i="1"/>
  <c r="D604" i="1"/>
  <c r="B604" i="1"/>
  <c r="C585" i="1"/>
  <c r="E585" i="1" s="1"/>
  <c r="D585" i="1"/>
  <c r="B585" i="1"/>
  <c r="C592" i="1"/>
  <c r="D592" i="1"/>
  <c r="E592" i="1" s="1"/>
  <c r="B592" i="1"/>
  <c r="C587" i="1"/>
  <c r="E587" i="1" s="1"/>
  <c r="D587" i="1"/>
  <c r="B587" i="1"/>
  <c r="C567" i="1"/>
  <c r="D567" i="1"/>
  <c r="B567" i="1"/>
  <c r="C576" i="1"/>
  <c r="E576" i="1" s="1"/>
  <c r="D576" i="1"/>
  <c r="B576" i="1"/>
  <c r="C569" i="1"/>
  <c r="D569" i="1"/>
  <c r="B569" i="1"/>
  <c r="C539" i="1"/>
  <c r="D539" i="1"/>
  <c r="B539" i="1"/>
  <c r="C557" i="1"/>
  <c r="D557" i="1"/>
  <c r="E557" i="1" s="1"/>
  <c r="B557" i="1"/>
  <c r="C550" i="1"/>
  <c r="D550" i="1"/>
  <c r="B550" i="1"/>
  <c r="C548" i="1"/>
  <c r="D548" i="1"/>
  <c r="B548" i="1"/>
  <c r="C545" i="1"/>
  <c r="D545" i="1"/>
  <c r="E545" i="1" s="1"/>
  <c r="B545" i="1"/>
  <c r="C541" i="1"/>
  <c r="D541" i="1"/>
  <c r="B541" i="1"/>
  <c r="C525" i="1"/>
  <c r="E525" i="1" s="1"/>
  <c r="D525" i="1"/>
  <c r="B525" i="1"/>
  <c r="C507" i="1"/>
  <c r="E507" i="1" s="1"/>
  <c r="D507" i="1"/>
  <c r="B507" i="1"/>
  <c r="C505" i="1"/>
  <c r="E505" i="1" s="1"/>
  <c r="D505" i="1"/>
  <c r="B505" i="1"/>
  <c r="C503" i="1"/>
  <c r="D503" i="1"/>
  <c r="B503" i="1"/>
  <c r="C500" i="1"/>
  <c r="D500" i="1"/>
  <c r="B500" i="1"/>
  <c r="C495" i="1"/>
  <c r="D495" i="1"/>
  <c r="B495" i="1"/>
  <c r="C432" i="1"/>
  <c r="D432" i="1"/>
  <c r="B432" i="1"/>
  <c r="C482" i="1"/>
  <c r="D482" i="1"/>
  <c r="E482" i="1" s="1"/>
  <c r="B482" i="1"/>
  <c r="C451" i="1"/>
  <c r="D451" i="1"/>
  <c r="B451" i="1"/>
  <c r="C446" i="1"/>
  <c r="E446" i="1" s="1"/>
  <c r="D446" i="1"/>
  <c r="B446" i="1"/>
  <c r="C444" i="1"/>
  <c r="D444" i="1"/>
  <c r="E444" i="1" s="1"/>
  <c r="B444" i="1"/>
  <c r="C442" i="1"/>
  <c r="D442" i="1"/>
  <c r="E442" i="1" s="1"/>
  <c r="B442" i="1"/>
  <c r="C437" i="1"/>
  <c r="D437" i="1"/>
  <c r="E437" i="1" s="1"/>
  <c r="B437" i="1"/>
  <c r="C434" i="1"/>
  <c r="D434" i="1"/>
  <c r="E434" i="1" s="1"/>
  <c r="B434" i="1"/>
  <c r="C328" i="1"/>
  <c r="D328" i="1"/>
  <c r="B328" i="1"/>
  <c r="C387" i="1"/>
  <c r="D387" i="1"/>
  <c r="E387" i="1" s="1"/>
  <c r="B387" i="1"/>
  <c r="C421" i="1"/>
  <c r="D421" i="1"/>
  <c r="B421" i="1"/>
  <c r="C419" i="1"/>
  <c r="D419" i="1"/>
  <c r="B419" i="1"/>
  <c r="C410" i="1"/>
  <c r="D410" i="1"/>
  <c r="B410" i="1"/>
  <c r="C407" i="1"/>
  <c r="D407" i="1"/>
  <c r="E407" i="1" s="1"/>
  <c r="B407" i="1"/>
  <c r="C404" i="1"/>
  <c r="D404" i="1"/>
  <c r="E404" i="1" s="1"/>
  <c r="B404" i="1"/>
  <c r="C398" i="1"/>
  <c r="D398" i="1"/>
  <c r="E398" i="1" s="1"/>
  <c r="B398" i="1"/>
  <c r="C396" i="1"/>
  <c r="D396" i="1"/>
  <c r="B396" i="1"/>
  <c r="C394" i="1"/>
  <c r="D394" i="1"/>
  <c r="B394" i="1"/>
  <c r="C391" i="1"/>
  <c r="D391" i="1"/>
  <c r="E391" i="1" s="1"/>
  <c r="B391" i="1"/>
  <c r="C389" i="1"/>
  <c r="D389" i="1"/>
  <c r="E389" i="1" s="1"/>
  <c r="B389" i="1"/>
  <c r="C374" i="1"/>
  <c r="D374" i="1"/>
  <c r="B374" i="1"/>
  <c r="C351" i="1"/>
  <c r="D351" i="1"/>
  <c r="B351" i="1"/>
  <c r="C349" i="1"/>
  <c r="D349" i="1"/>
  <c r="E349" i="1" s="1"/>
  <c r="B349" i="1"/>
  <c r="C346" i="1"/>
  <c r="E346" i="1" s="1"/>
  <c r="D346" i="1"/>
  <c r="B346" i="1"/>
  <c r="C343" i="1"/>
  <c r="D343" i="1"/>
  <c r="E343" i="1" s="1"/>
  <c r="B343" i="1"/>
  <c r="C340" i="1"/>
  <c r="D340" i="1"/>
  <c r="B340" i="1"/>
  <c r="C337" i="1"/>
  <c r="D337" i="1"/>
  <c r="E337" i="1" s="1"/>
  <c r="B337" i="1"/>
  <c r="C335" i="1"/>
  <c r="D335" i="1"/>
  <c r="E335" i="1" s="1"/>
  <c r="B335" i="1"/>
  <c r="C332" i="1"/>
  <c r="D332" i="1"/>
  <c r="B332" i="1"/>
  <c r="C330" i="1"/>
  <c r="D330" i="1"/>
  <c r="B330" i="1"/>
  <c r="C272" i="1"/>
  <c r="D272" i="1"/>
  <c r="B272" i="1"/>
  <c r="C313" i="1"/>
  <c r="D313" i="1"/>
  <c r="B313" i="1"/>
  <c r="C305" i="1"/>
  <c r="D305" i="1"/>
  <c r="E305" i="1" s="1"/>
  <c r="B305" i="1"/>
  <c r="C303" i="1"/>
  <c r="D303" i="1"/>
  <c r="B303" i="1"/>
  <c r="C290" i="1"/>
  <c r="D290" i="1"/>
  <c r="E290" i="1" s="1"/>
  <c r="B290" i="1"/>
  <c r="C288" i="1"/>
  <c r="D288" i="1"/>
  <c r="E288" i="1" s="1"/>
  <c r="B288" i="1"/>
  <c r="C286" i="1"/>
  <c r="D286" i="1"/>
  <c r="E286" i="1" s="1"/>
  <c r="B286" i="1"/>
  <c r="C281" i="1"/>
  <c r="D281" i="1"/>
  <c r="E281" i="1" s="1"/>
  <c r="B281" i="1"/>
  <c r="C279" i="1"/>
  <c r="D279" i="1"/>
  <c r="E279" i="1" s="1"/>
  <c r="B279" i="1"/>
  <c r="C276" i="1"/>
  <c r="D276" i="1"/>
  <c r="B276" i="1"/>
  <c r="C274" i="1"/>
  <c r="D274" i="1"/>
  <c r="B274" i="1"/>
  <c r="E166" i="1"/>
  <c r="C166" i="1"/>
  <c r="D166" i="1"/>
  <c r="B166" i="1"/>
  <c r="C256" i="1"/>
  <c r="D256" i="1"/>
  <c r="B256" i="1"/>
  <c r="C254" i="1"/>
  <c r="D254" i="1"/>
  <c r="E254" i="1" s="1"/>
  <c r="B254" i="1"/>
  <c r="C214" i="1"/>
  <c r="D214" i="1"/>
  <c r="E214" i="1" s="1"/>
  <c r="B214" i="1"/>
  <c r="C207" i="1"/>
  <c r="D207" i="1"/>
  <c r="E207" i="1" s="1"/>
  <c r="B207" i="1"/>
  <c r="C184" i="1"/>
  <c r="D184" i="1"/>
  <c r="B184" i="1"/>
  <c r="C180" i="1"/>
  <c r="D180" i="1"/>
  <c r="E180" i="1" s="1"/>
  <c r="B180" i="1"/>
  <c r="C177" i="1"/>
  <c r="D177" i="1"/>
  <c r="E177" i="1" s="1"/>
  <c r="B177" i="1"/>
  <c r="C175" i="1"/>
  <c r="D175" i="1"/>
  <c r="E175" i="1" s="1"/>
  <c r="B175" i="1"/>
  <c r="C170" i="1"/>
  <c r="D170" i="1"/>
  <c r="E170" i="1" s="1"/>
  <c r="B170" i="1"/>
  <c r="E171" i="1"/>
  <c r="E172" i="1"/>
  <c r="E173" i="1"/>
  <c r="E174" i="1"/>
  <c r="E176" i="1"/>
  <c r="E178" i="1"/>
  <c r="E179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8" i="1"/>
  <c r="E209" i="1"/>
  <c r="E210" i="1"/>
  <c r="E211" i="1"/>
  <c r="E212" i="1"/>
  <c r="E213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2" i="1"/>
  <c r="E274" i="1"/>
  <c r="E275" i="1"/>
  <c r="E276" i="1"/>
  <c r="E277" i="1"/>
  <c r="E278" i="1"/>
  <c r="E280" i="1"/>
  <c r="E282" i="1"/>
  <c r="E283" i="1"/>
  <c r="E284" i="1"/>
  <c r="E285" i="1"/>
  <c r="E287" i="1"/>
  <c r="E289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8" i="1"/>
  <c r="E330" i="1"/>
  <c r="E331" i="1"/>
  <c r="E332" i="1"/>
  <c r="E333" i="1"/>
  <c r="E334" i="1"/>
  <c r="E336" i="1"/>
  <c r="E338" i="1"/>
  <c r="E339" i="1"/>
  <c r="E340" i="1"/>
  <c r="E341" i="1"/>
  <c r="E342" i="1"/>
  <c r="E344" i="1"/>
  <c r="E345" i="1"/>
  <c r="E347" i="1"/>
  <c r="E348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90" i="1"/>
  <c r="E392" i="1"/>
  <c r="E393" i="1"/>
  <c r="E394" i="1"/>
  <c r="E395" i="1"/>
  <c r="E396" i="1"/>
  <c r="E397" i="1"/>
  <c r="E399" i="1"/>
  <c r="E400" i="1"/>
  <c r="E401" i="1"/>
  <c r="E402" i="1"/>
  <c r="E403" i="1"/>
  <c r="E405" i="1"/>
  <c r="E406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2" i="1"/>
  <c r="E435" i="1"/>
  <c r="E436" i="1"/>
  <c r="E438" i="1"/>
  <c r="E439" i="1"/>
  <c r="E440" i="1"/>
  <c r="E441" i="1"/>
  <c r="E443" i="1"/>
  <c r="E445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3" i="1"/>
  <c r="E484" i="1"/>
  <c r="E485" i="1"/>
  <c r="E486" i="1"/>
  <c r="E487" i="1"/>
  <c r="E488" i="1"/>
  <c r="E489" i="1"/>
  <c r="E490" i="1"/>
  <c r="E491" i="1"/>
  <c r="E495" i="1"/>
  <c r="E496" i="1"/>
  <c r="E498" i="1"/>
  <c r="E499" i="1"/>
  <c r="E500" i="1"/>
  <c r="E501" i="1"/>
  <c r="E502" i="1"/>
  <c r="E503" i="1"/>
  <c r="E504" i="1"/>
  <c r="E506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41" i="1"/>
  <c r="E542" i="1"/>
  <c r="E544" i="1"/>
  <c r="E546" i="1"/>
  <c r="E547" i="1"/>
  <c r="E548" i="1"/>
  <c r="E549" i="1"/>
  <c r="E550" i="1"/>
  <c r="E551" i="1"/>
  <c r="E552" i="1"/>
  <c r="E553" i="1"/>
  <c r="E554" i="1"/>
  <c r="E555" i="1"/>
  <c r="E556" i="1"/>
  <c r="E558" i="1"/>
  <c r="E559" i="1"/>
  <c r="E560" i="1"/>
  <c r="E561" i="1"/>
  <c r="E562" i="1"/>
  <c r="E563" i="1"/>
  <c r="E564" i="1"/>
  <c r="E565" i="1"/>
  <c r="E567" i="1"/>
  <c r="E569" i="1"/>
  <c r="E570" i="1"/>
  <c r="E571" i="1"/>
  <c r="E572" i="1"/>
  <c r="E573" i="1"/>
  <c r="E574" i="1"/>
  <c r="E575" i="1"/>
  <c r="E577" i="1"/>
  <c r="E578" i="1"/>
  <c r="E579" i="1"/>
  <c r="E580" i="1"/>
  <c r="E581" i="1"/>
  <c r="E582" i="1"/>
  <c r="E583" i="1"/>
  <c r="E588" i="1"/>
  <c r="E589" i="1"/>
  <c r="E590" i="1"/>
  <c r="E591" i="1"/>
  <c r="E593" i="1"/>
  <c r="E594" i="1"/>
  <c r="E595" i="1"/>
  <c r="E596" i="1"/>
  <c r="E597" i="1"/>
  <c r="E598" i="1"/>
  <c r="E599" i="1"/>
  <c r="E600" i="1"/>
  <c r="E602" i="1"/>
  <c r="E604" i="1"/>
  <c r="E605" i="1"/>
  <c r="E606" i="1"/>
  <c r="E607" i="1"/>
  <c r="E608" i="1"/>
  <c r="E609" i="1"/>
  <c r="E610" i="1"/>
  <c r="E612" i="1"/>
  <c r="E613" i="1"/>
  <c r="E614" i="1"/>
  <c r="E615" i="1"/>
  <c r="E616" i="1"/>
  <c r="E617" i="1"/>
  <c r="E619" i="1"/>
  <c r="E621" i="1"/>
  <c r="E623" i="1"/>
  <c r="E624" i="1"/>
  <c r="E625" i="1"/>
  <c r="E626" i="1"/>
  <c r="E628" i="1"/>
  <c r="E169" i="1"/>
  <c r="E168" i="1"/>
  <c r="C168" i="1"/>
  <c r="D168" i="1"/>
  <c r="B168" i="1"/>
  <c r="E539" i="1" l="1"/>
  <c r="E493" i="1"/>
  <c r="E7" i="1"/>
  <c r="D7" i="1"/>
  <c r="C7" i="1"/>
  <c r="B7" i="1"/>
  <c r="C150" i="1"/>
  <c r="D150" i="1"/>
  <c r="E150" i="1" s="1"/>
  <c r="B150" i="1"/>
  <c r="C148" i="1"/>
  <c r="D148" i="1"/>
  <c r="E148" i="1" s="1"/>
  <c r="B148" i="1"/>
  <c r="C138" i="1"/>
  <c r="D138" i="1"/>
  <c r="B138" i="1"/>
  <c r="C136" i="1"/>
  <c r="D136" i="1"/>
  <c r="B136" i="1"/>
  <c r="C133" i="1"/>
  <c r="D133" i="1"/>
  <c r="E133" i="1" s="1"/>
  <c r="B133" i="1"/>
  <c r="C121" i="1"/>
  <c r="D121" i="1"/>
  <c r="B121" i="1"/>
  <c r="C24" i="1"/>
  <c r="E24" i="1" s="1"/>
  <c r="D24" i="1"/>
  <c r="B24" i="1"/>
  <c r="C19" i="1"/>
  <c r="D19" i="1"/>
  <c r="E19" i="1" s="1"/>
  <c r="B19" i="1"/>
  <c r="C17" i="1"/>
  <c r="D17" i="1"/>
  <c r="B17" i="1"/>
  <c r="C15" i="1"/>
  <c r="D15" i="1"/>
  <c r="E15" i="1" s="1"/>
  <c r="B15" i="1"/>
  <c r="E11" i="1"/>
  <c r="C11" i="1"/>
  <c r="D11" i="1"/>
  <c r="B11" i="1"/>
  <c r="C9" i="1"/>
  <c r="D9" i="1"/>
  <c r="E9" i="1"/>
  <c r="B9" i="1"/>
  <c r="E12" i="1"/>
  <c r="E13" i="1"/>
  <c r="E14" i="1"/>
  <c r="E16" i="1"/>
  <c r="E17" i="1"/>
  <c r="E18" i="1"/>
  <c r="E20" i="1"/>
  <c r="E21" i="1"/>
  <c r="E22" i="1"/>
  <c r="E23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9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0" i="1"/>
</calcChain>
</file>

<file path=xl/sharedStrings.xml><?xml version="1.0" encoding="utf-8"?>
<sst xmlns="http://schemas.openxmlformats.org/spreadsheetml/2006/main" count="610" uniqueCount="449">
  <si>
    <t>Programas e Ações dos Órgãos Selecionados</t>
  </si>
  <si>
    <t>Dotação Inicial</t>
  </si>
  <si>
    <t>Autorizado (Lei + Créditos)</t>
  </si>
  <si>
    <t>Liquidado</t>
  </si>
  <si>
    <t xml:space="preserve">Nível de Execução (%) </t>
  </si>
  <si>
    <t>(A)</t>
  </si>
  <si>
    <t>(B)</t>
  </si>
  <si>
    <t>(C)</t>
  </si>
  <si>
    <t>(D-C/B)</t>
  </si>
  <si>
    <t>MINISTÉRIO DA SAÚDE</t>
  </si>
  <si>
    <t>Programa de Gestão e Manutenção do Ministério da Saúde</t>
  </si>
  <si>
    <t>MINISTÉRIO DA EDUCAÇÃO</t>
  </si>
  <si>
    <t>Programa de Gestão e Manutenção do Ministério da Educação</t>
  </si>
  <si>
    <t>MINISTÉRIO DO DESENVOLVIMENTO SOCIAL E COMBATE À FOME</t>
  </si>
  <si>
    <t>MINISTÉRIO DO TRABALHO e EMPREGO</t>
  </si>
  <si>
    <t>Operações Especiais: Financiamentos com Retorno</t>
  </si>
  <si>
    <t>Trabalho, Emprego e Renda</t>
  </si>
  <si>
    <t>MINISTÉRIO DO DESENVOLVIMENTO AGRÁRIO</t>
  </si>
  <si>
    <t>Agricultura Familiar</t>
  </si>
  <si>
    <t>Reforma Agrária e Ordenamento da Estrutura Fundiária</t>
  </si>
  <si>
    <t>MINISTÉRIO DA PREVIDÊNCIA SOCIAL</t>
  </si>
  <si>
    <t>MINISTÉRIO DA CULTURA</t>
  </si>
  <si>
    <t>Cultura: Preservação, Promoção e Acesso</t>
  </si>
  <si>
    <t>SECRETARIA DE DIREITOS HUMANOS</t>
  </si>
  <si>
    <t>Promoção dos Direitos de Pessoas com Deficiência</t>
  </si>
  <si>
    <t>SECRETARIA DE POLÍTICAS PARA AS MULHERES</t>
  </si>
  <si>
    <t>SECRETARIA DE POLÍTICAS DE PROMOÇÃO DA IGUALDADE RACIAL</t>
  </si>
  <si>
    <t>MINISTÉRIO DA FAZENDA (Operações Oficiais de Crédito)</t>
  </si>
  <si>
    <t>Concessão de Financiamento Estudantil - FIES</t>
  </si>
  <si>
    <t>Subvenção Econômica para Garantia e Sustentação de Preços na Comercialização de Produtos da Agricultura Familiar (Lei nº 8.427, de 1992)</t>
  </si>
  <si>
    <t>Subvenção Econômica nas Aquisições do Governo Federal de Produtos da Agricultura Familiar e na Formação de Estoques Reguladores e Estratégicos - AGF-AF (Lei nº 8.427, de 1992)</t>
  </si>
  <si>
    <t>Subvenção Econômica para a Agricultura Familiar - PRONAF (Lei nº 8.427, de 1992)</t>
  </si>
  <si>
    <t>Financiamento para a Agricultura Familiar - PRONAF (Lei nº 10.186, de 2001)</t>
  </si>
  <si>
    <t>Subvenção Econômica em Operações de Financiamento para a Aquisição de Bens e Serviços de Tecnologia Assistiva Destinados a Pessoas com Deficiência (Lei nº 12.613, de 2012)</t>
  </si>
  <si>
    <t>Concessão de Crédito para Aquisição de Imóveis Rurais e Investimentos Básicos - Fundo de Terras</t>
  </si>
  <si>
    <t>Concessão de Crédito-Instalação às Famílias Assentadas</t>
  </si>
  <si>
    <t>Subvenção Econômica em Operações de Microcrédito Produtivo Orientado (Lei nº 11.110, de 2005, e MP nº 543, de 2011)</t>
  </si>
  <si>
    <t>Administração do Financiamento Estudantil - FIES</t>
  </si>
  <si>
    <t>Concessão de Empréstimos para Liquidação de Operadoras de Planos Privados de Assistência à Saúde (Lei nº 9.961, de 2000)</t>
  </si>
  <si>
    <t>Financiamento ao Setor Audiovisual - Fundo Setorial do Audiovisual - (Lei nº 11.437, de 2006)</t>
  </si>
  <si>
    <t>Concessão de Financiamento a Empreendedores Culturais (Lei nº 8.313, de 1991)</t>
  </si>
  <si>
    <t>Administração dos Investimentos, Financiamentos e Atividades do Fundo Setorial do Audiovisual – Lei nº 11.437, de 2006</t>
  </si>
  <si>
    <t>Administração do Financiamento a Empreendedores Culturais</t>
  </si>
  <si>
    <t>TOTAL GERAL</t>
  </si>
  <si>
    <t>Execução Orçamentária dos Programas e Ações por Órgãos Selecionados - 2015</t>
  </si>
  <si>
    <t>Previdência de Inativos e Pensionistas da União</t>
  </si>
  <si>
    <t>Pagamento de Aposentadorias e Pensões - Servidores Civis</t>
  </si>
  <si>
    <t>Operações Especiais: Cumprimento de Sentenças Judiciais</t>
  </si>
  <si>
    <t>Cumprimento de Sentença Judicial Transitada em Julgado (Precatórios)</t>
  </si>
  <si>
    <t>Cumprimento de Sentenças Judiciais Devidas por Empresas Estatais</t>
  </si>
  <si>
    <t>Contribuição da União, de suas Autarquias e Fundações para o Custeio do Regime de Previdência dos Servidores Públicos Federais decorrente do Pagamento de Precatórios e Requisições de Pequeno Valor</t>
  </si>
  <si>
    <t>Operações Especiais: Serviço da Dívida Externa (Juros e Amortizações)</t>
  </si>
  <si>
    <t>Amortização e Encargos de Financiamento da Dívida Contratual Externa</t>
  </si>
  <si>
    <t>Operações Especiais: Outros Encargos Especiais</t>
  </si>
  <si>
    <t>Benefícios e Pensões Indenizatórias Decorrentes de Legislação Especial e/ou Decisões Judiciais</t>
  </si>
  <si>
    <t>Operações Especiais: Gestão da Participação em Organismos e Entidades Nacionais e Internacionais</t>
  </si>
  <si>
    <t>Contribuição à Agência Internacional de Compra de Medicamentos para Países em Desenvolvimento – UNITAID</t>
  </si>
  <si>
    <t>Contribuição à Aliança Global para Vacinas e Imunização - GAVI</t>
  </si>
  <si>
    <t>Contribuição à Associação Internacional de Supervisores de Seguros – IAIS</t>
  </si>
  <si>
    <t>Contribuição à União Internacional contra o Câncer - UICC (MS)</t>
  </si>
  <si>
    <t>Aperfeiçoamento do Sistema Único de Saúde (SUS)</t>
  </si>
  <si>
    <t>Participação da União no Capital Social - Empresa Brasileira de Hemoderivados e Biotecnologia - HEMOBRÁS</t>
  </si>
  <si>
    <t>Estruturação de Laboratórios de Pesquisas Biomédicas</t>
  </si>
  <si>
    <t>Implantação do Complexo Integrado do Instituto Nacional de Câncer - INCa</t>
  </si>
  <si>
    <t>Implantação, Construção e Ampliação de Unidades de Pronto Atendimento - UPA</t>
  </si>
  <si>
    <t>Construção e Ampliação de Unidades Básicas de Saúde - UBS</t>
  </si>
  <si>
    <t>Construção dos Institutos de Saúde da Mulher e da Criança e de Infectologia</t>
  </si>
  <si>
    <t>Construção do Centro de Documentação e História da Saúde</t>
  </si>
  <si>
    <t>Construção da Sede da Coordenação de Vigilância Sanitária em Portos, Aeroportos, Fronteiras e Recintos Alfandegados do Estado de São Paulo</t>
  </si>
  <si>
    <t>Funcionamento do Conselho Nacional de Saúde</t>
  </si>
  <si>
    <t>Incentivo Financeiro aos Estados, Distrito Federal e Municípios para Execução de Ações de Vigilância Sanitária</t>
  </si>
  <si>
    <t>Incentivo Financeiro às ações de vigilância, prevenção e controle das DST/AIDS e Hepatites Virais</t>
  </si>
  <si>
    <t>Piso de Atenção Básica Variável - Saúde da Família</t>
  </si>
  <si>
    <t>Promoção da Assistência Farmacêutica e Insumos Estratégicos na Atenção Básica em Saúde</t>
  </si>
  <si>
    <t>Organização dos Serviços de Assistência Farmacêutica no SUS</t>
  </si>
  <si>
    <t>Auxílio-Reabilitação Psicossocial aos Egressos de Longas Internações Psiquiátricas no Sistema Único de Saúde (De Volta Pra Casa)</t>
  </si>
  <si>
    <t>Incentivo Financeiro aos Estados, Distrito Federal e Municípios para a Vigilância em Saúde</t>
  </si>
  <si>
    <t>Manutenção de Coleções Biológicas da Ciência e da Saúde no Brasil</t>
  </si>
  <si>
    <t>Atenção Especializada em Saúde Mental</t>
  </si>
  <si>
    <t>Serviços de Atenção à Saúde das Pessoas Privadas de Liberdade no Sistema Prisional</t>
  </si>
  <si>
    <t>Atenção à Saúde nos Serviços Ambulatoriais e Hospitalares Prestados pelos Hospitais Universitários</t>
  </si>
  <si>
    <t>Desenvolvimento Tecnológico e Inovação para a Prevenção e Vigilância de Doenças Transmissíveis e na Resposta às Emergências</t>
  </si>
  <si>
    <t>Fomento à Pesquisa e Desenvolvimento de Tecnologias Alternativas Regionalizadas, com vistas à Sustentabilidade dos Serviços e Ações de Saúde Ambiental</t>
  </si>
  <si>
    <t>Qualificar a Incorporação de Tecnologias de Saúde no Âmbito do SUS</t>
  </si>
  <si>
    <t>Apoio ao Sistema de Ética em Pesquisa com Seres Humanos</t>
  </si>
  <si>
    <t>Apoio ao Uso de Plantas Medicinais e Fitoterápicos no SUS</t>
  </si>
  <si>
    <t>Operação do Canal Saúde</t>
  </si>
  <si>
    <t>Manutenção do Patrimônio Histórico e Cultural de Ciência e da Saúde na Fiocruz</t>
  </si>
  <si>
    <t>Pesquisas, Ensino e Inovações Tecnológicas Biomédicas e em Medicina Tropical e Meio Ambiente</t>
  </si>
  <si>
    <t>Atuação Internacional do Ministério da Saúde</t>
  </si>
  <si>
    <t>Implantação e Manutenção da Força Nacional de Saúde</t>
  </si>
  <si>
    <t>Apoio à Implementação da Rede Cegonha</t>
  </si>
  <si>
    <t>Operacionalização do Sistema Nacional de Transplantes</t>
  </si>
  <si>
    <t>Fortalecimento da Saúde Ambiental para Redução dos Riscos à Saúde Humana</t>
  </si>
  <si>
    <t>Educação e Formação em Saúde</t>
  </si>
  <si>
    <t>Imunobiológicos e Insumos para Prevenção e Controle de Doenças</t>
  </si>
  <si>
    <t>Implementação de Políticas de Atenção à Saúde</t>
  </si>
  <si>
    <t>Sistema Nacional de Vigilância em Saúde</t>
  </si>
  <si>
    <t>Implantação das Academias da Saúde</t>
  </si>
  <si>
    <t>Ampliação das Práticas de Gestão Participativa, de Controle Social, de Educação Popular em Saúde e Implementação de Políticas de Promoção da Equidade</t>
  </si>
  <si>
    <t>Sistemas de Tecnologia de Informação e Comunicação para a Saúde (e-Saude)</t>
  </si>
  <si>
    <t>Manutenção e Funcionamento do Programa Farmácia Popular do Brasil Pelo Sistema de Gratuidade</t>
  </si>
  <si>
    <t>Manutenção e Funcionamento do Programa Farmácia Popular do Brasil pelo Sistema de Co-pagamento</t>
  </si>
  <si>
    <t>Estruturação de unidades da Rede Própria do Programa Farmácia Popular do Brasil</t>
  </si>
  <si>
    <t>Pesquisa e Desenvolvimento nas Organizações Sociais</t>
  </si>
  <si>
    <t>Cooperação Técnica Nacional e Internacional em Ciência e Tecnologia em Saúde</t>
  </si>
  <si>
    <t>Desenvolvimento Institucional da Gestão Orçamentária, Financeira e Contábil do Fundo Nacional de Saúde e dos Fundos Estaduais e Municipais de Saúde</t>
  </si>
  <si>
    <t>Atenção à Saúde das Populações Ribeirinhas</t>
  </si>
  <si>
    <t>Implantação de Melhorias Habitacionais para Controle da Doença de Chagas</t>
  </si>
  <si>
    <t>Atenção aos Pacientes Portadores de Doenças Hematológicas</t>
  </si>
  <si>
    <t>Atenção à Saúde das Populações Ribeirinhas da Região Amazônica mediante Cooperação com a Marinha do Brasil</t>
  </si>
  <si>
    <t>Qualificação da Regulação e Fiscalização da Saúde Suplementar</t>
  </si>
  <si>
    <t>Promoção da Assistência Farmacêutica e Insumos para Programas de Saúde Estratégicos</t>
  </si>
  <si>
    <t>Atendimento à População com Medicamentos para Tratamento dos Portadores de HIV/AIDS e outras Doenças Sexualmente Transmissíveis</t>
  </si>
  <si>
    <t>Apoio à Manutenção de Unidades de Saúde</t>
  </si>
  <si>
    <t>Publicidade de Utilidade Pública</t>
  </si>
  <si>
    <t>Apoio Financeiro para Aquisição e Distribuição de Medicamentos do Componente Especializado da Assistência Farmacêutica</t>
  </si>
  <si>
    <t>Conferência Nacional de Saúde</t>
  </si>
  <si>
    <t>Vigilância Sanitária em Portos, Aeroportos, Fronteiras e Recintos Alfandegados</t>
  </si>
  <si>
    <t>Pesquisa em Saúde e Avaliação de Novas Tecnologias para o SUS</t>
  </si>
  <si>
    <t>Assistência Médica Qualificada e Gratuita a Todos os Níveis da População e Desenvolvimento de Atividades Educacionais e de Pesquisa no Campo da Saúde - Serviço Social Autônomo Associação das Pioneiras Sociais</t>
  </si>
  <si>
    <t>Análise da Qualidade de Produtos e Insumos de Saúde</t>
  </si>
  <si>
    <t>Implantação e Implementação de Políticas de Atenção Integral à Saúde da Mulher</t>
  </si>
  <si>
    <t>Implementação de Políticas de Atenção à Saúde da Pessoa Idosa</t>
  </si>
  <si>
    <t>Comunicação e Informações para a Educação em Saúde e em Ciência e Tecnologia</t>
  </si>
  <si>
    <t>Ouvidoria Nacional de Saúde</t>
  </si>
  <si>
    <t>Atenção à Saúde nos Serviços Ambulatoriais e Hospitalares do Ministério da Saúde</t>
  </si>
  <si>
    <t>Implantação e Implementação de Políticas de Atenção à Saúde Mental</t>
  </si>
  <si>
    <t>Aperfeiçoamento e Avaliação dos Serviços de Hemoterapia e Hematologia</t>
  </si>
  <si>
    <t>Investimento para a Qualificação da Atenção à Saúde e Gestão do SUS</t>
  </si>
  <si>
    <t>Estruturação dos Serviços de Hematologia e Hemoterapia</t>
  </si>
  <si>
    <t>Implantação de Unidades e Centros de Alta Complexidade em Oncologia - UNACON e CACON</t>
  </si>
  <si>
    <t>Aprimoramento da Articulação e Cooperação Interfederativa e da Gestão Compartilhada do SUS</t>
  </si>
  <si>
    <t>Atenção de Referência e Pesquisa Clínica em Patologias de Alta Complexidade da Mulher, da Criança e do Adolescente e em Doenças Infecciosas</t>
  </si>
  <si>
    <t>Pesquisa e Desenvolvimento Tecnológico em Saúde</t>
  </si>
  <si>
    <t>Serviço Laboratorial de Referência para o Controle de Doenças</t>
  </si>
  <si>
    <t>Estruturação de Unidades de Atenção Especializada em Saúde</t>
  </si>
  <si>
    <t>Expansão e Consolidação da Estratégia de Saúde da Família</t>
  </si>
  <si>
    <t>Piso de Atenção Básica Fixo</t>
  </si>
  <si>
    <t>Estruturação da Rede de Serviços de Atenção Básica de Saúde</t>
  </si>
  <si>
    <t>Atenção à Saúde da População para Procedimentos em Média e Alta Complexidade</t>
  </si>
  <si>
    <t>Desenvolvimento e Fortalecimento da Economia da Saúde para o Aperfeiçoamento do SUS</t>
  </si>
  <si>
    <t>Auditoria do Sistema Único de Saúde</t>
  </si>
  <si>
    <t>Preservação, Organização, Disseminação e Acesso ao Conhecimento e ao Patrimônio Cultural da Saúde</t>
  </si>
  <si>
    <t>Vigilância Sanitária de Produtos, Serviços e Ambientes, Tecidos, Células e Órgãos Humanos</t>
  </si>
  <si>
    <t>Implementação da Regulação, Controle e Avaliação da Atenção à Saúde</t>
  </si>
  <si>
    <t>Sistema de Informação para Saúde Suplementar</t>
  </si>
  <si>
    <t>Ampliação da Resolutividade da Saúde Bucal na Atenção Básica e Especializada</t>
  </si>
  <si>
    <t>Alimentação e Nutrição para a Saúde</t>
  </si>
  <si>
    <t>Implementação da Política Nacional de Humanização - PNH</t>
  </si>
  <si>
    <t>Monitoramento e Avaliação da Gestão do SUS</t>
  </si>
  <si>
    <t>Aperfeiçoamento, Avaliação e Desenvolvimento de Ações e Serviços Especializados em Cardiologia-INC</t>
  </si>
  <si>
    <t>Aperfeiçoamento, Avaliação e Desenvolvimento de Ações e Serviços Especializados em Oncologia - INCA</t>
  </si>
  <si>
    <t>Aperfeiçoamento, Avaliação e Desenvolvimento de Ações e Serviços Especializados em Traumatologia e Ortopedia - INTO</t>
  </si>
  <si>
    <t>Serviço de Atendimento Móvel de Urgência - Samu 192</t>
  </si>
  <si>
    <t>Implementação de Ações e Serviços às Populações em Localidades Estratégicas e Vulneráveis de Agravo</t>
  </si>
  <si>
    <t>Serviços de Atenção às Urgências e Emergências na Rede Assistencial</t>
  </si>
  <si>
    <t>Desenvolvimento Produtivo</t>
  </si>
  <si>
    <t>Construção da Nova Unidade Administrativa da Fiocruz</t>
  </si>
  <si>
    <t>Construção do Complexo de Pesquisa e Desenvolvimento em Saúde e Produção de Imunobiológicos da Fiocruz no Ceará</t>
  </si>
  <si>
    <t>Construção do Centro de Pesquisa e Desenvolvimento Tecnológico em Belo Horizonte/MG</t>
  </si>
  <si>
    <t>Construção do Centro de Processamento Final de Imunobiológicos</t>
  </si>
  <si>
    <t>Construção do Centro de Pesquisa da Fiocruz em Campo Grande/MS</t>
  </si>
  <si>
    <t>Implantação de Centros de Desenvolvimento Tecnológico e de Produção de Insumos para o SUS</t>
  </si>
  <si>
    <t>Adequação de Plataformas para o Desenvolvimento Tecnológico em Saúde</t>
  </si>
  <si>
    <t>Apoio à Modernização do Parque Produtivo Industrial da Saúde</t>
  </si>
  <si>
    <t>Produção de Fármacos, Medicamentos e Fitoterápicos</t>
  </si>
  <si>
    <t>Modernização de Unidades de Saúde da Fundação Oswaldo Cruz</t>
  </si>
  <si>
    <t>Inovação e Produção de Insumos Estratégicos para a Saúde</t>
  </si>
  <si>
    <t>Proteção e Promoção dos Direitos dos Povos Indígenas</t>
  </si>
  <si>
    <t>Promoção, Proteção e Recuperação da Saúde Indígena</t>
  </si>
  <si>
    <t>Saneamento Básico em Aldeias Indígenas para Prevenção e Controle de Agravos</t>
  </si>
  <si>
    <t>Resíduos Sólidos</t>
  </si>
  <si>
    <t>Implementação de Projetos de Coleta e Reciclagem de Materiais</t>
  </si>
  <si>
    <t>Saneamento Básico</t>
  </si>
  <si>
    <t>Implantação e Melhoria de Sistemas Públicos de Abastecimento de Água em Municípios de até 50.000 Habitantes, Exclusive de Regiões Metropolitanas ou Regiões Integradas de Desenvolvimento Econômico (RIDE)</t>
  </si>
  <si>
    <t>Implantação e Melhoria de Sistemas Públicos de Esgotamento Sanitário em Municípios de até 50.000 Habitantes, Exclusive de Regiões Metropolitanas ou Regiões Integradas de Desenvolvimento Econômico (RIDE)</t>
  </si>
  <si>
    <t>Implantação e Melhoria de Sistemas Públicos de Manejo de Resíduos Sólidos em Municípios de até 50.000 Habitantes, Exclusive de Regiões Metropolitanas ou Regiões Integradas de Desenvolvimento Econômico (RIDE)</t>
  </si>
  <si>
    <t>Apoio ao Controle de Qualidade da Água para Consumo Humano para Prevenção e Controle de Doenças e Agravos</t>
  </si>
  <si>
    <t>Apoio à Gestão dos Sistemas de Saneamento Básico em Municípios de até 50.000 Habitantes</t>
  </si>
  <si>
    <t>Implantação e Melhoria de Serviços de Drenagem e Manejo das águas pluviais Urbanas para Prevenção e Controle de doenças e agravos</t>
  </si>
  <si>
    <t>Fomento à Educação em Saúde voltada para o Saneamento Ambiental para Prevenção e Controle de Doenças e Agravos</t>
  </si>
  <si>
    <t>Implantação de Melhorias Sanitárias Domiciliares para Prevenção e Controle de Doenças e Agravos</t>
  </si>
  <si>
    <t>Implantação, Ampliação ou Melhoria de Ações e Serviços Sustentáveis de Saneamento Básico em Pequenas Localidades, Comunidades Rurais, Tradicionais e Especiais para Prevenção e Controle de Doenças e Agravos</t>
  </si>
  <si>
    <t>Segurança Alimentar e Nutricional</t>
  </si>
  <si>
    <t>Segurança Alimentar e Nutricional na Saúde</t>
  </si>
  <si>
    <t>Benefícios Assistenciais decorrentes do Auxílio-Funeral e Natalidade</t>
  </si>
  <si>
    <t>Contribuição da União, de suas Autarquias e Fundações para o Custeio do Regime de Previdência dos Servidores Públicos Federais</t>
  </si>
  <si>
    <t>Administração da Unidade</t>
  </si>
  <si>
    <t>Assistência Médica e Odontológica aos Servidores Civis, Empregados, Militares e seus Dependentes</t>
  </si>
  <si>
    <t>Assistência Pré-Escolar aos Dependentes dos Servidores Civis, Empregados e Militares</t>
  </si>
  <si>
    <t>Auxílio-Transporte aos Servidores Civis, Empregados e Militares</t>
  </si>
  <si>
    <t>Auxílio-Alimentação aos Servidores Civis, Empregados e Militares</t>
  </si>
  <si>
    <t>Apoio à Implantação e Manutenção dos Sistemas de Saneamento Básico e Ações de Saúde Ambiental</t>
  </si>
  <si>
    <t>Pagamento de Pessoal Ativo da União</t>
  </si>
  <si>
    <t>Apoio Institucional para Aprimoramento do SUS</t>
  </si>
  <si>
    <t>Capacitação de Servidores Públicos Federais em Processo de Qualificação e Requalificação</t>
  </si>
  <si>
    <t>Residência de Profissionais de Saúde - SUS</t>
  </si>
  <si>
    <t>Modernização e Desenvolvimento de Sistemas de Informação da FUNASA</t>
  </si>
  <si>
    <t>Promoção de Cursos para o Desenvolvimento Local Sustentável</t>
  </si>
  <si>
    <t>Estudos e Pesquisas Educacionais e Socioeducativas</t>
  </si>
  <si>
    <t>Gerenciamento das Políticas de Educação</t>
  </si>
  <si>
    <t>Reestruturação e Expansão de Instituições Federais de Ensino Superior</t>
  </si>
  <si>
    <t>Censo da Educação Superior</t>
  </si>
  <si>
    <t>Regulação e Supervisão dos Cursos de Graduação e de Instituições Públicas e Privadas de Ensino Superior</t>
  </si>
  <si>
    <t>Funcionamento e Gestão de Instituições Hospitalares Federais</t>
  </si>
  <si>
    <t>Assistência ao Estudante de Ensino Superior</t>
  </si>
  <si>
    <t>Acesso à Informação Científica e Tecnológica</t>
  </si>
  <si>
    <t>Reestruturação e Modernização de Instituições Hospitalares Federais</t>
  </si>
  <si>
    <t>Avaliação da Educação Superior e da Pós-Graduação</t>
  </si>
  <si>
    <t>Funcionamento de Instituições Federais de Ensino Superior</t>
  </si>
  <si>
    <t>Fomento às Ações de Graduação, Pós-Graduação, Ensino, Pesquisa e Extensão</t>
  </si>
  <si>
    <t>Implantação do Hospital Universitário da Universidade Federal de Uberlândia</t>
  </si>
  <si>
    <t>Implantação do Hospital Universitário da Universidade Federal do Rio de Janeiro</t>
  </si>
  <si>
    <t>Implantação do Hospital Universitário da Universidade Federal de Goiás</t>
  </si>
  <si>
    <t>Implantação da Maternidade Escola da Universidade Federal da Bahia</t>
  </si>
  <si>
    <t>Implantação do Hospital Universitário da Universidade Federal do Amapá</t>
  </si>
  <si>
    <t>Implantação do Hospital Universitário da Universidade Federal do Acre</t>
  </si>
  <si>
    <t>Implantação do Hospital Universitário da Universidade Federal de Rondônia</t>
  </si>
  <si>
    <t>Implantação do Hospital Universitário Júlio Bandeira da Universidade Federal de Campina Grande</t>
  </si>
  <si>
    <t>Implantação do Hospital Universitário da Universidade Federal do Tocantins</t>
  </si>
  <si>
    <t>Implantação do Hospital Universitário da Universidade Federal de Roraima</t>
  </si>
  <si>
    <t>Construção de Edifícios no Campus de Santo André da Universidade Federal do ABC</t>
  </si>
  <si>
    <t>Construção de Edifícios no Campus de São Bernardo do Campo da Universidade Federal do ABC</t>
  </si>
  <si>
    <t>Construção de Edifício na Universidade Federal do Rio de Janeiro</t>
  </si>
  <si>
    <t>Implantação do Campus de Governador Valadares</t>
  </si>
  <si>
    <t>Ampliação e Reestruturação de Instituições Militares de Ensino Superior</t>
  </si>
  <si>
    <t>Implantação da Universidade Federal do Sul da Bahia - UFESBA</t>
  </si>
  <si>
    <t>Implantação da Universidade Federal do Cariri - UFCA</t>
  </si>
  <si>
    <t>Implantação da Universidade Federal do Sul e Sudeste do Pará - UNIFESSPA</t>
  </si>
  <si>
    <t>Implantação da Universidade Federal do Oeste da Bahia - UFOB</t>
  </si>
  <si>
    <t>Implantação do Hospital Universitário da Universidade Federal de Juiz de Fora</t>
  </si>
  <si>
    <t>Construção de Prédios do Hospital de Clínicas de Porto Alegre</t>
  </si>
  <si>
    <t>Implantação da Universidade Federal da Fronteira Sul - UFFS</t>
  </si>
  <si>
    <t>Implantação da Universidade da Integração Internacional da Lusofonia Afro-Brasileira - UNILAB</t>
  </si>
  <si>
    <t>Implantação da Universidade Federal da Integração Latino-Americana - UNILA</t>
  </si>
  <si>
    <t>Implantação da Universidade Federal do Oeste do Pará - UFOPA</t>
  </si>
  <si>
    <t>Concessão de Bolsa-Permanência no Ensino Superior</t>
  </si>
  <si>
    <t>Concessão de Bolsas de Estudos no Ensino Superior</t>
  </si>
  <si>
    <t>Apoio à Residência em Saúde</t>
  </si>
  <si>
    <t>Apoio a Entidades de Ensino Superior Não Federais</t>
  </si>
  <si>
    <t>Educação Superior - Graduação, Pós-Graduação, Ensino, Pesquisa e Extensão</t>
  </si>
  <si>
    <t>Apoio à Rede Pública Não Federal de Educação Profissional, Científica e Tecnológica</t>
  </si>
  <si>
    <t>Fomento ao Desenvolvimento da Educação Profissional e Tecnológica</t>
  </si>
  <si>
    <t>Assistência ao Estudante da Educação Profissional e Tecnológica</t>
  </si>
  <si>
    <t>Apoio à Formação Profissional, Científica e Tecnológica</t>
  </si>
  <si>
    <t>Funcionamento de Instituições Federais de Educação Profissional e Tecnológica</t>
  </si>
  <si>
    <t>Expansão e Reestruturação de Instituições Federais de Educação Profissional e Tecnológica</t>
  </si>
  <si>
    <t>Educação Profissional e Tecnológica</t>
  </si>
  <si>
    <t>Apoio à Alfabetização e à Educação de Jovens e Adultos</t>
  </si>
  <si>
    <t>Apoio à Alimentação Escolar na Educação Básica (PNAE)</t>
  </si>
  <si>
    <t>Censo Escolar da Educação Básica</t>
  </si>
  <si>
    <t>Elevação da Escolaridade e Qualificação Profissional - ProJovem</t>
  </si>
  <si>
    <t>Apoio a Iniciativas de Valorização da Diversidade, de Promoção dos Direitos Humanos e de Inclusão</t>
  </si>
  <si>
    <t>Gestão Educacional e Articulação com os Sistemas de Ensino</t>
  </si>
  <si>
    <t>Produção, Aquisição e Distribuição de Livros e Materiais Didáticos e Pedagógicos para Educação Básica</t>
  </si>
  <si>
    <t>Infraestrutura para a Educação Básica</t>
  </si>
  <si>
    <t>Exames e Avaliações da Educação Básica</t>
  </si>
  <si>
    <t>Apoio à Capacitação e Formação Inicial e Continuada para a Educação Básica</t>
  </si>
  <si>
    <t>Funcionamento das Instituições Federais de Educação Básica</t>
  </si>
  <si>
    <t>Implantação e Adequação de Estruturas Esportivas Escolares</t>
  </si>
  <si>
    <t>Implantação de Escolas para Educação Infantil</t>
  </si>
  <si>
    <t>Apoio ao Transporte Escolar para a Educação Básica - Caminho da Escola</t>
  </si>
  <si>
    <t>Complementação da União ao Fundo de Manutenção e Desenvolvimento da Educação Básica e de Valorização dos Profissionais da Educação - FUNDEB</t>
  </si>
  <si>
    <t>Concessão de Auxílio-Financeiro - ProJovem</t>
  </si>
  <si>
    <t>Apoio ao Transporte Escolar na Educação Básica</t>
  </si>
  <si>
    <t>Concessão de Bolsa para Equipes de Alfabetização</t>
  </si>
  <si>
    <t>Dinheiro Direto na Escola para a Educação Básica</t>
  </si>
  <si>
    <t>Apoio ao Desenvolvimento da Educação Básica</t>
  </si>
  <si>
    <t>Apoio à Manutenção da Educação Infantil</t>
  </si>
  <si>
    <t>Concessão de Bolsas de Apoio à Educação Básica</t>
  </si>
  <si>
    <t>Educação Básica</t>
  </si>
  <si>
    <t>Contribuições e Anuidades a Organismos e Entidades Nacionais e Internacionais sem Exigência de Programação Específica</t>
  </si>
  <si>
    <t>Contribuição à Associação Nacional dos Dirigentes das Instituições Federais de Ensino Superior - ANDIFES</t>
  </si>
  <si>
    <t>Contribuição ao Conselho Nacional das Instituições da Rede Federal de Educação Profissional, Científica e Tecnológica - CONIF</t>
  </si>
  <si>
    <t>Participação em Capital Social - EBSERH Subsidiárias - Nacional</t>
  </si>
  <si>
    <t>Amortização e Encargos de Financiamento da Dívida Contratual Interna</t>
  </si>
  <si>
    <t>Operações Especiais: Serviço da Dívida Interna (Juros e Amortizações)</t>
  </si>
  <si>
    <t>Cumprimento de Sentença Judicial Transitada em Julgado de Pequeno Valor</t>
  </si>
  <si>
    <t>Produção e Disseminação de Informação e Conhecimento para Gestão de Políticas de Desenvolvimento Social e Combate à Fome</t>
  </si>
  <si>
    <t>Ouvidoria Geral do Desenvolvimento Social e Combate à Fome</t>
  </si>
  <si>
    <t>Promoção Internacional de Políticas e Ações de Desenvolvimento Social e Combate à Fome</t>
  </si>
  <si>
    <t>Programa de Gestão e Manutenção do Ministério do Desenvolvimento Social e Combate à Fome</t>
  </si>
  <si>
    <t>Acesso à Água para Consumo Humano e Produção de Alimentos na Zona Rural</t>
  </si>
  <si>
    <t>Apoio à Implantação e Qualificação de Equipamentos e Serviços Públicos de Apoio à Produção, Abastecimento e Consumo de Alimentos</t>
  </si>
  <si>
    <t>Apoio à Implantação e Gestão do Sistema Nacional de Segurança Alimentar e Nutricional - SISAN</t>
  </si>
  <si>
    <t>Aquisição de Alimentos Provenientes da Agricultura Familiar</t>
  </si>
  <si>
    <t>Distribuição de Alimentos a Grupos Populacionais Específicos</t>
  </si>
  <si>
    <t>Educação Alimentar e Nutricional</t>
  </si>
  <si>
    <t>Fomento à Produção e à Estruturação Produtiva dos Povos Indígenas, Povos e Comunidades Tradicionais e Agricultores Familiares</t>
  </si>
  <si>
    <t>Concessão de Bolsa para famílias com crianças e adolescentes identificadas em Situação de Trabalho</t>
  </si>
  <si>
    <t>Promoção dos Direitos de Crianças e Adolescentes</t>
  </si>
  <si>
    <t>Apoio à Organização, à Gestão e à Vigilância Social no Território, no âmbito do Sistema Único de Assistência Social - SUAS</t>
  </si>
  <si>
    <t>Funcionamento dos Conselhos de Assistência Social</t>
  </si>
  <si>
    <t>Estruturação da Rede de Serviços de Proteção Social Especial</t>
  </si>
  <si>
    <t>Estruturação da Rede de Serviços de Proteção Social Básica</t>
  </si>
  <si>
    <t>Serviços de Proteção Social Especial de Alta Complexidade</t>
  </si>
  <si>
    <t>Serviços de Proteção Social Especial de Média Complexidade</t>
  </si>
  <si>
    <t>Serviços de Proteção Social Básica</t>
  </si>
  <si>
    <t>Avaliação e Operacionalização do Benefício de Prestação Continuada da Assistência Social (BPC) e Manutenção da Renda Mensal Vitalícia (RMV)</t>
  </si>
  <si>
    <t>Processamento de Dados do Benefício de Prestação Continuada (BPC) e da Renda Mensal Vitalícia (RMV)</t>
  </si>
  <si>
    <t>Ações Complementares de Proteção Social Básica</t>
  </si>
  <si>
    <t>Pagamento de Benefícios de Prestação Continuada (BPC) à Pessoa com Deficiência e da Renda Mensal Vitalícia (RMV) à Pessoa com Invalidez</t>
  </si>
  <si>
    <t>Pagamento de Benefícios de Prestação Continuada (BPC) e da Renda Mensal Vitalícia (RMV) à Pessoa Idosa</t>
  </si>
  <si>
    <t>Fortalecimento do Sistema Único de Assistência Social (SUAS)</t>
  </si>
  <si>
    <t>Apoio à Manutenção da Educação Infantil (MDS)</t>
  </si>
  <si>
    <t>Fomento, Capacitação Ocupacional, Intermediação e Assistência Técnica a Empreendimentos Populares e Solidários e a Trabalhadores</t>
  </si>
  <si>
    <t>Desenvolvimento Regional, Territorial Sustentável e Economia Solidária</t>
  </si>
  <si>
    <t>Serviço de Apoio à Gestão Descentralizada do Programa Bolsa Família</t>
  </si>
  <si>
    <t>Transferência de Renda Diretamente às Famílias em Condição de Pobreza e Extrema Pobreza (Lei nº 10.836, de 2004)</t>
  </si>
  <si>
    <t>Sistema Nacional para Identificação e Seleção de Público-Alvo para os Programas Sociais do Governo Federal - Cadastro Único</t>
  </si>
  <si>
    <t>Aperfeiçoamento da disseminação de informações do PBF e do Cadastro Único.</t>
  </si>
  <si>
    <t>Bolsa Família</t>
  </si>
  <si>
    <t>Financiamento de Programas de Desenvolvimento Econômico a Cargo do BNDES</t>
  </si>
  <si>
    <t>Indenização a Servidores em Exercício em Localidades de Fronteira (Lei nº 12.855, de 2013)</t>
  </si>
  <si>
    <t>Complemento da Atualização Monetária dos Recursos do Fundo de Garantia do Tempo de Serviço - FGTS (Lei Complementar nº 110, de 2001)</t>
  </si>
  <si>
    <t>Contribuição à Associação Mundial dos Serviços Públicos de Emprego - AMSEP (MTE)</t>
  </si>
  <si>
    <t>Contribuição Voluntária ao Centro Interamericano de Investigação e Documentação sobre Formação Profissional - CINTERFOR (MTE)</t>
  </si>
  <si>
    <t>Fomento e Fortalecimento de Empreendimentos Econômicos Solidários e suas Redes de Cooperação</t>
  </si>
  <si>
    <t>Fortalecimento da Institucionalização da Política Nacional de Economia Solidária</t>
  </si>
  <si>
    <t>Autonomia e Emancipação da Juventude</t>
  </si>
  <si>
    <t>Fomento para a Organização e o Desenvolvimento de Cooperativas Atuantes com Resíduos Sólidos</t>
  </si>
  <si>
    <t>Pagamento de Seguro Desemprego</t>
  </si>
  <si>
    <t>Abono Salarial</t>
  </si>
  <si>
    <t>Manutenção, Modernização e Ampliação da Rede de Atendimento do Programa do Seguro-Desemprego no Âmbito do Sistema Nacional de Emprego - Sine</t>
  </si>
  <si>
    <t>Fiscalização de Obrigações Trabalhistas e Inspeção em Segurança e Saúde no Trabalho</t>
  </si>
  <si>
    <t>Democratização das Relações de Trabalho</t>
  </si>
  <si>
    <t>Produção e Difusão de Conhecimentos para a Promoção de Políticas Públicas em Segurança e Saúde no Trabalho</t>
  </si>
  <si>
    <t>Cadastros Públicos na Área de Trabalho e Emprego</t>
  </si>
  <si>
    <t>Estudos, Pesquisas e Geração de Informações sobre Trabalho, Emprego e Renda</t>
  </si>
  <si>
    <t>Qualificação Social e Profissional de Trabalhadores</t>
  </si>
  <si>
    <t>Certificação de Instituições e de Trabalhadores</t>
  </si>
  <si>
    <t>Apoio Operacional ao Pagamento do Seguro-Desemprego e do Abono Salarial</t>
  </si>
  <si>
    <t>Identificação da População por meio da Carteira de Trabalho e Previdência Social - CTPS</t>
  </si>
  <si>
    <t>Formulação, Articulação e Execução da Política Laboral de Imigração e Emigração</t>
  </si>
  <si>
    <t>Fomento ao Desenvolvimento de Instituições de Microcrédito</t>
  </si>
  <si>
    <t>Gestão Participativa do Fundo de Amparo ao Trabalhador - FAT</t>
  </si>
  <si>
    <t>Agenda Nacional de Trabalho Decente</t>
  </si>
  <si>
    <t>Classificação Brasileira de Ocupações - CBO</t>
  </si>
  <si>
    <t>Sistema de Integração das Ações de Emprego, Trabalho e Renda</t>
  </si>
  <si>
    <t>Sistema de Informações sobre a Inspeção do Trabalho - SFIT</t>
  </si>
  <si>
    <t>Desenvolvimento e Disseminação de Metodologias e Tecnologias de Qualificação Social e Profissional</t>
  </si>
  <si>
    <t>Controle, Monitoramento e Avaliação das Aplicações dos Depósitos Especiais do Fundo de Amparo ao Trabalhador – FAT</t>
  </si>
  <si>
    <t>Centro de Referência do Trabalho no Brasil</t>
  </si>
  <si>
    <t>Programa de Gestão e Manutenção do Ministério do Trabalho e Emprego</t>
  </si>
  <si>
    <t>Fomento ao Desenvolvimento de Micro, Pequenas e Empresas de Médio Porte</t>
  </si>
  <si>
    <t>Funcionamento das Unidades Descentralizadas</t>
  </si>
  <si>
    <t>Programa de Gestão e Manutenção do Ministério do Desenvolvimento Agrário</t>
  </si>
  <si>
    <t>Aquisição de Alimentos da Agricultura Familiar - PAA</t>
  </si>
  <si>
    <t>Regularização da Estrutura Fundiária na Área de Abrangência da Lei 11.952, de 2009</t>
  </si>
  <si>
    <t>Obtenção de Imóveis Rurais para Criação de Assentamentos da Reforma Agrária</t>
  </si>
  <si>
    <t>Desenvolvimento de Assentamentos Rurais</t>
  </si>
  <si>
    <t>Organização da Estrutura Fundiária</t>
  </si>
  <si>
    <t>Promoção da Educação do Campo</t>
  </si>
  <si>
    <t>Assistência Social e Pacificação no Campo</t>
  </si>
  <si>
    <t>Estruturação e Consolidação de Unidades Produtivas - Crédito Fundiário</t>
  </si>
  <si>
    <t>Gerenciamento e Fiscalização do Cadastro Rural</t>
  </si>
  <si>
    <t>Reconhecimento e Indenização de Territórios Quilombolas</t>
  </si>
  <si>
    <t>Apoio ao Desenvolvimento Sustentável das Comunidades Quilombolas, Povos Indígenas e Povos e Comunidades Tradicionais</t>
  </si>
  <si>
    <t>Enfrentamento ao Racismo e Promoção da Igualdade Racial</t>
  </si>
  <si>
    <t>Apoio ao Desenvolvimento Sustentável de Territórios Rurais</t>
  </si>
  <si>
    <t>Aquisição de Máquinas e Equipamentos para Adequação de Infraestrutura Produtiva Municipal</t>
  </si>
  <si>
    <t>Apoio à Organização Econômica e Promoção da Cidadania de Mulheres Rurais</t>
  </si>
  <si>
    <t>Promoção e Fortalecimento da Agricultura Familiar</t>
  </si>
  <si>
    <t>Assistência Técnica e Extensão Rural para Reforma Agrária</t>
  </si>
  <si>
    <t>Assistência Técnica e Extensão Rural para Agricultura Familiar</t>
  </si>
  <si>
    <t>Contribuição ao Fundo Garantia-Safra (Lei nº 10.420, de 2002)</t>
  </si>
  <si>
    <t>Programa de Gestão e Manutenção do Ministério da Previdência Social</t>
  </si>
  <si>
    <t>Reformas e Adaptações das Unidades do INSS</t>
  </si>
  <si>
    <t>Atuação na prevenção, detecção, análise e combate aos ilícitos organizados contra a Previdência Social</t>
  </si>
  <si>
    <t>Desimobilização de Imóveis Não-operacionais do INSS</t>
  </si>
  <si>
    <t>Previdência Eletrônica</t>
  </si>
  <si>
    <t>Funcionamento das Unidades Descentralizadas da Previdência Social</t>
  </si>
  <si>
    <t>Fiscalização das Entidades de Previdência Complementar</t>
  </si>
  <si>
    <t>Reconhecimento de Direitos de Benefícios Previdenciários</t>
  </si>
  <si>
    <t>Serviços de Ouvidoria aos Usuários da Previdência Social</t>
  </si>
  <si>
    <t>Serviço de Reabilitação Profissional</t>
  </si>
  <si>
    <t>Gestão de Cadastros para a Previdência Social</t>
  </si>
  <si>
    <t>Gestão da Melhoria Contínua</t>
  </si>
  <si>
    <t>Auditoria Preventiva e Corretiva em Rotinas, Procedimentos e Processos</t>
  </si>
  <si>
    <t>Defesa Judicial da Previdência Social Básica</t>
  </si>
  <si>
    <t>Serviço de Processamento de Dados de Benefícios Previdenciários</t>
  </si>
  <si>
    <t>Funcionamento dos Órgãos Colegiados da Previdência Complementar: Conselho Nacional de Previdência Complementar e Câmara de Recursos da Previdência Complementar</t>
  </si>
  <si>
    <t>Auditoria nos Regimes Próprios dos Servidores Públicos</t>
  </si>
  <si>
    <t>Assistência Técnica aos Regimes Próprios de Previdência</t>
  </si>
  <si>
    <t>Sustentabilidade e Fomento do Regime de Previdência Complementar</t>
  </si>
  <si>
    <t>Sistema Nacional de Informações de Registro Civil - SIRC</t>
  </si>
  <si>
    <t>Gestão da Informação Corporativa na Previdência Social</t>
  </si>
  <si>
    <t>Sustentabilidade e Fomento aos Regimes Público e Geral da Previdência Social</t>
  </si>
  <si>
    <t>Educação Previdenciária e Financeira</t>
  </si>
  <si>
    <t>Funcionamento dos Escritórios Regionais da PREVIC</t>
  </si>
  <si>
    <t>Funcionamento do Conselho de Recursos da Previdência Social</t>
  </si>
  <si>
    <t>Realização do Quarto Fórum Mundial de Seguridade Social - Brasil 2016</t>
  </si>
  <si>
    <t>Instalação de Unidades de Funcionamento do INSS</t>
  </si>
  <si>
    <t>Benefícios Previdenciários Rurais</t>
  </si>
  <si>
    <t>Benefícios Previdenciários Urbanos</t>
  </si>
  <si>
    <t>Compensação Previdenciária</t>
  </si>
  <si>
    <t>Previdência Social</t>
  </si>
  <si>
    <t>Contribuição à Organização Iberoamericana de Seguridade Social - OISS (MPS)</t>
  </si>
  <si>
    <t>Contribuição à Conferência Interamericana de Seguridade Social - CISS (MPS)</t>
  </si>
  <si>
    <t>Contribuição à Associação Internacional de Seguridade Social - AISS (MPS)</t>
  </si>
  <si>
    <t>Contribuição à Organização Internacional de Supervisores de Previdência Privada - IOPS (MPS)</t>
  </si>
  <si>
    <t>CODIGO INEXISTENTE NO SIAFI</t>
  </si>
  <si>
    <t>Complementação de Aposentadorias e Pensões da RFFSA</t>
  </si>
  <si>
    <t>Gestão e Coordenação do Programa de Aceleração do Crescimento - PAC</t>
  </si>
  <si>
    <t>Aquisição de edifício sede da Agência Nacional do Cinema - ANCINE</t>
  </si>
  <si>
    <t>Programa de Gestão e Manutenção do Ministério da Cultura</t>
  </si>
  <si>
    <t>Apoio a Projetos Audiovisuais Específicos - Fundo Setorial do Audiovisual</t>
  </si>
  <si>
    <t>Preservação do Patrimônio Cultural das Cidades Históricas</t>
  </si>
  <si>
    <t>Preservação, Digitalização e Difusão de Acervos Audiovisuais na Cinemateca Brasileira</t>
  </si>
  <si>
    <t>Funcionamento de Espaços e Equipamentos Culturais</t>
  </si>
  <si>
    <t>Produção e Difusão de Conhecimento na Área Cultural</t>
  </si>
  <si>
    <t>Fiscalização e Regulamentação do Setor Audiovisual</t>
  </si>
  <si>
    <t>Fomento ao Setor Audiovisual (Medida Provisória n.º 2.228-1/2001)</t>
  </si>
  <si>
    <t>Preservação do Patrimônio Cultural Brasileiro</t>
  </si>
  <si>
    <t>Formulação e Gestão da Política Cultural</t>
  </si>
  <si>
    <t>Promoção e Fomento à Cultura Brasileira</t>
  </si>
  <si>
    <t>Implantação do Museu Nacional da Memória Afrodescendente</t>
  </si>
  <si>
    <t>Implantação, Instalação e Modernização de Espaços e Equipamentos Culturais</t>
  </si>
  <si>
    <t>Implantação do Canal de Cultura</t>
  </si>
  <si>
    <t>Promoção do Cinema na Cidade - Fundo Setorial do Audiovisual</t>
  </si>
  <si>
    <t>Investimentos Retornáveis no Setor Audiovisual mediante Participação em Empresas e Projetos - Fundo Setorial do Audiovisual</t>
  </si>
  <si>
    <t>Ciência, Tecnologia e Inovação</t>
  </si>
  <si>
    <t>Reserva de Contingência - Financeira</t>
  </si>
  <si>
    <t>Reserva de Contingência</t>
  </si>
  <si>
    <t>Contribuição ao Conselho Internacional de Arquivos - CIA (MINC)</t>
  </si>
  <si>
    <t>Programa de Gestão e Manutenção da Secretaria de Direitos Humanos</t>
  </si>
  <si>
    <t>Promoção e Defesa dos Direitos da Pessoa Idosa</t>
  </si>
  <si>
    <t>Promoção e Defesa dos Direitos de Lésbicas, Gays, Bissexuais, Travestis e Transexuais</t>
  </si>
  <si>
    <t>Disque Direitos Humanos</t>
  </si>
  <si>
    <t>Proteção a Pessoas Ameaçadas</t>
  </si>
  <si>
    <t>Promoção e Defesa dos Direitos Humanos</t>
  </si>
  <si>
    <t>Pagamento de Indenização a Familiares de Mortos e Desaparecidos em Razão da Participação em Atividades Políticas (Lei nº 9.140, de 1995)</t>
  </si>
  <si>
    <t>Promoção e Defesa dos Direitos da Pessoa com Deficiência</t>
  </si>
  <si>
    <t>Promoção, Defesa e Proteção dos Direitos da Criança e do Adolescente</t>
  </si>
  <si>
    <t>Construção, Reforma, Equipagem e Ampliação de Unidades de Atendimento Especializado a Crianças e Adolescentes</t>
  </si>
  <si>
    <t>Pagamento de Indenização a Vítimas de Violação das Obrigações Contraídas pela União por Meio da Adesão a Tratados Internacionais de Proteção dos Direitos Humanos</t>
  </si>
  <si>
    <t>Programa de Gestão e Manutenção da Secretaria de Políticas para as Mulheres</t>
  </si>
  <si>
    <t>Incentivo a Políticas de Autonomia das Mulheres</t>
  </si>
  <si>
    <t>Central de Atendimento à Mulher - Ligue 180</t>
  </si>
  <si>
    <t>Atendimento às Mulheres em Situação de Violência</t>
  </si>
  <si>
    <t>Promoção de Políticas de Igualdade e de Direitos das Mulheres</t>
  </si>
  <si>
    <t>Construção da Casa da Mulher Brasileira</t>
  </si>
  <si>
    <t>Política para as Mulheres: Promoção da Autonomia e Enfrentamento à Violência</t>
  </si>
  <si>
    <t>Programa de Gestão e Manutenção da Secretaria de Políticas de Promoção da Igualdade Racial</t>
  </si>
  <si>
    <t>Fomento ao Desenvolvimento Local para Comunidades Remanescentes de Quilombos e Outras Comunidades Tradicionais</t>
  </si>
  <si>
    <t>Atendimento a Pessoas Vítimas de Preconceito Racial - Disque Igualdade Racial</t>
  </si>
  <si>
    <t>Fortalecimento Institucional dos Órgãos Estaduais e Municipais para o Enfrentamento ao Racismo e Promoção da Igualdade Racial</t>
  </si>
  <si>
    <t>Fomento a Ações Afirmativas e Outras Iniciativas para o Enfrentamento ao Racismo e a Promoção da Igualdade Racial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</si>
</sst>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  <numFmt numFmtId="166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10"/>
      <color indexed="8"/>
      <name val="MS Sans Serif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166" fontId="2" fillId="0" borderId="0" applyFont="0" applyFill="0" applyBorder="0" applyAlignment="0" applyProtection="0"/>
  </cellStyleXfs>
  <cellXfs count="73">
    <xf numFmtId="0" fontId="0" fillId="0" borderId="0" xfId="0"/>
    <xf numFmtId="164" fontId="6" fillId="0" borderId="1" xfId="1" applyNumberFormat="1" applyFont="1" applyBorder="1"/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/>
    </xf>
    <xf numFmtId="0" fontId="7" fillId="0" borderId="1" xfId="2" applyFont="1" applyFill="1" applyBorder="1" applyAlignment="1">
      <alignment wrapText="1"/>
    </xf>
    <xf numFmtId="164" fontId="4" fillId="0" borderId="1" xfId="1" applyNumberFormat="1" applyFont="1" applyFill="1" applyBorder="1"/>
    <xf numFmtId="165" fontId="4" fillId="0" borderId="1" xfId="1" applyNumberFormat="1" applyFont="1" applyFill="1" applyBorder="1"/>
    <xf numFmtId="43" fontId="4" fillId="0" borderId="1" xfId="1" applyFont="1" applyFill="1" applyBorder="1"/>
    <xf numFmtId="0" fontId="8" fillId="0" borderId="0" xfId="0" applyFont="1"/>
    <xf numFmtId="0" fontId="4" fillId="0" borderId="1" xfId="3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165" fontId="7" fillId="0" borderId="1" xfId="1" applyNumberFormat="1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/>
    </xf>
    <xf numFmtId="164" fontId="6" fillId="0" borderId="1" xfId="4" applyNumberFormat="1" applyFont="1" applyFill="1" applyBorder="1" applyAlignment="1">
      <alignment horizontal="left" wrapText="1"/>
    </xf>
    <xf numFmtId="164" fontId="6" fillId="0" borderId="1" xfId="1" applyNumberFormat="1" applyFont="1" applyFill="1" applyBorder="1" applyAlignment="1">
      <alignment horizontal="left"/>
    </xf>
    <xf numFmtId="43" fontId="7" fillId="0" borderId="1" xfId="1" applyFont="1" applyBorder="1"/>
    <xf numFmtId="0" fontId="9" fillId="0" borderId="0" xfId="0" applyFont="1"/>
    <xf numFmtId="0" fontId="6" fillId="0" borderId="1" xfId="0" applyFont="1" applyFill="1" applyBorder="1" applyAlignment="1">
      <alignment horizontal="left" wrapText="1"/>
    </xf>
    <xf numFmtId="164" fontId="5" fillId="0" borderId="1" xfId="1" applyNumberFormat="1" applyFont="1" applyFill="1" applyBorder="1" applyAlignment="1">
      <alignment horizontal="right"/>
    </xf>
    <xf numFmtId="43" fontId="4" fillId="0" borderId="1" xfId="1" applyFont="1" applyBorder="1"/>
    <xf numFmtId="0" fontId="7" fillId="0" borderId="0" xfId="0" applyFont="1"/>
    <xf numFmtId="43" fontId="7" fillId="0" borderId="0" xfId="1" applyFont="1"/>
    <xf numFmtId="43" fontId="4" fillId="0" borderId="0" xfId="0" applyNumberFormat="1" applyFont="1"/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7" fillId="0" borderId="1" xfId="0" applyFont="1" applyBorder="1" applyAlignment="1">
      <alignment wrapText="1"/>
    </xf>
    <xf numFmtId="165" fontId="6" fillId="0" borderId="1" xfId="1" applyNumberFormat="1" applyFont="1" applyBorder="1"/>
    <xf numFmtId="0" fontId="5" fillId="0" borderId="1" xfId="0" applyFont="1" applyBorder="1" applyAlignment="1">
      <alignment wrapText="1"/>
    </xf>
    <xf numFmtId="165" fontId="5" fillId="0" borderId="1" xfId="1" applyNumberFormat="1" applyFont="1" applyBorder="1"/>
    <xf numFmtId="165" fontId="7" fillId="0" borderId="0" xfId="0" applyNumberFormat="1" applyFont="1"/>
    <xf numFmtId="0" fontId="8" fillId="0" borderId="0" xfId="0" applyFont="1" applyAlignment="1">
      <alignment wrapText="1"/>
    </xf>
    <xf numFmtId="0" fontId="10" fillId="0" borderId="1" xfId="0" applyFont="1" applyBorder="1" applyAlignment="1">
      <alignment vertical="center" wrapText="1"/>
    </xf>
    <xf numFmtId="3" fontId="10" fillId="0" borderId="1" xfId="0" applyNumberFormat="1" applyFont="1" applyBorder="1" applyAlignment="1">
      <alignment vertical="center"/>
    </xf>
    <xf numFmtId="165" fontId="5" fillId="0" borderId="1" xfId="1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 wrapText="1"/>
    </xf>
    <xf numFmtId="165" fontId="7" fillId="0" borderId="1" xfId="1" applyNumberFormat="1" applyFont="1" applyFill="1" applyBorder="1" applyAlignment="1">
      <alignment horizontal="left"/>
    </xf>
    <xf numFmtId="165" fontId="10" fillId="0" borderId="1" xfId="1" applyNumberFormat="1" applyFont="1" applyBorder="1" applyAlignment="1">
      <alignment vertical="center" wrapText="1"/>
    </xf>
    <xf numFmtId="165" fontId="10" fillId="0" borderId="1" xfId="1" applyNumberFormat="1" applyFont="1" applyBorder="1" applyAlignment="1">
      <alignment vertical="center"/>
    </xf>
    <xf numFmtId="0" fontId="6" fillId="0" borderId="1" xfId="0" applyFont="1" applyBorder="1" applyAlignment="1">
      <alignment wrapText="1"/>
    </xf>
    <xf numFmtId="164" fontId="7" fillId="0" borderId="1" xfId="0" applyNumberFormat="1" applyFont="1" applyBorder="1"/>
    <xf numFmtId="0" fontId="7" fillId="0" borderId="1" xfId="3" applyFont="1" applyFill="1" applyBorder="1" applyAlignment="1">
      <alignment horizontal="left" wrapText="1"/>
    </xf>
    <xf numFmtId="164" fontId="6" fillId="0" borderId="1" xfId="1" applyNumberFormat="1" applyFont="1" applyFill="1" applyBorder="1" applyAlignment="1">
      <alignment horizontal="left" wrapText="1"/>
    </xf>
    <xf numFmtId="0" fontId="4" fillId="0" borderId="1" xfId="2" applyFont="1" applyFill="1" applyBorder="1" applyAlignment="1">
      <alignment wrapText="1"/>
    </xf>
    <xf numFmtId="0" fontId="9" fillId="2" borderId="1" xfId="0" applyFont="1" applyFill="1" applyBorder="1" applyAlignment="1">
      <alignment wrapText="1"/>
    </xf>
    <xf numFmtId="165" fontId="9" fillId="2" borderId="1" xfId="1" applyNumberFormat="1" applyFont="1" applyFill="1" applyBorder="1"/>
    <xf numFmtId="0" fontId="5" fillId="2" borderId="1" xfId="0" applyFont="1" applyFill="1" applyBorder="1" applyAlignment="1">
      <alignment horizontal="left" wrapText="1"/>
    </xf>
    <xf numFmtId="165" fontId="5" fillId="2" borderId="1" xfId="1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left" wrapText="1"/>
    </xf>
    <xf numFmtId="165" fontId="8" fillId="2" borderId="1" xfId="1" applyNumberFormat="1" applyFont="1" applyFill="1" applyBorder="1"/>
    <xf numFmtId="165" fontId="7" fillId="0" borderId="0" xfId="1" applyNumberFormat="1" applyFont="1"/>
    <xf numFmtId="164" fontId="5" fillId="0" borderId="1" xfId="1" applyNumberFormat="1" applyFont="1" applyFill="1" applyBorder="1" applyAlignment="1">
      <alignment horizontal="left" wrapText="1"/>
    </xf>
    <xf numFmtId="43" fontId="4" fillId="0" borderId="0" xfId="1" applyFont="1"/>
    <xf numFmtId="164" fontId="4" fillId="0" borderId="0" xfId="1" applyNumberFormat="1" applyFont="1"/>
    <xf numFmtId="43" fontId="4" fillId="0" borderId="1" xfId="1" applyFont="1" applyBorder="1" applyAlignment="1"/>
    <xf numFmtId="0" fontId="8" fillId="0" borderId="0" xfId="0" applyFont="1" applyAlignment="1"/>
    <xf numFmtId="164" fontId="6" fillId="3" borderId="1" xfId="4" applyNumberFormat="1" applyFont="1" applyFill="1" applyBorder="1" applyAlignment="1">
      <alignment horizontal="left" wrapText="1"/>
    </xf>
    <xf numFmtId="164" fontId="6" fillId="3" borderId="1" xfId="1" applyNumberFormat="1" applyFont="1" applyFill="1" applyBorder="1" applyAlignment="1">
      <alignment horizontal="left"/>
    </xf>
    <xf numFmtId="43" fontId="7" fillId="3" borderId="1" xfId="1" applyFont="1" applyFill="1" applyBorder="1"/>
    <xf numFmtId="0" fontId="7" fillId="3" borderId="1" xfId="0" applyFont="1" applyFill="1" applyBorder="1" applyAlignment="1">
      <alignment wrapText="1"/>
    </xf>
    <xf numFmtId="165" fontId="6" fillId="3" borderId="1" xfId="1" applyNumberFormat="1" applyFont="1" applyFill="1" applyBorder="1"/>
    <xf numFmtId="164" fontId="6" fillId="3" borderId="1" xfId="1" applyNumberFormat="1" applyFont="1" applyFill="1" applyBorder="1"/>
    <xf numFmtId="0" fontId="7" fillId="3" borderId="1" xfId="0" applyFont="1" applyFill="1" applyBorder="1" applyAlignment="1">
      <alignment horizontal="left" wrapText="1"/>
    </xf>
    <xf numFmtId="165" fontId="7" fillId="3" borderId="1" xfId="1" applyNumberFormat="1" applyFont="1" applyFill="1" applyBorder="1" applyAlignment="1">
      <alignment horizontal="left"/>
    </xf>
    <xf numFmtId="0" fontId="6" fillId="3" borderId="1" xfId="0" applyFont="1" applyFill="1" applyBorder="1" applyAlignment="1">
      <alignment wrapText="1"/>
    </xf>
    <xf numFmtId="164" fontId="7" fillId="3" borderId="1" xfId="0" applyNumberFormat="1" applyFont="1" applyFill="1" applyBorder="1"/>
    <xf numFmtId="0" fontId="7" fillId="3" borderId="1" xfId="3" applyFont="1" applyFill="1" applyBorder="1" applyAlignment="1">
      <alignment horizontal="left" wrapText="1"/>
    </xf>
    <xf numFmtId="164" fontId="7" fillId="3" borderId="1" xfId="1" applyNumberFormat="1" applyFont="1" applyFill="1" applyBorder="1"/>
    <xf numFmtId="0" fontId="7" fillId="3" borderId="1" xfId="3" applyFont="1" applyFill="1" applyBorder="1" applyAlignment="1">
      <alignment wrapText="1"/>
    </xf>
    <xf numFmtId="164" fontId="8" fillId="0" borderId="0" xfId="0" applyNumberFormat="1" applyFont="1"/>
    <xf numFmtId="0" fontId="7" fillId="0" borderId="1" xfId="3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165" fontId="7" fillId="0" borderId="1" xfId="1" applyNumberFormat="1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/>
    </xf>
  </cellXfs>
  <cellStyles count="5">
    <cellStyle name="Normal" xfId="0" builtinId="0"/>
    <cellStyle name="Normal_Ministérios Prog-Ações" xfId="3"/>
    <cellStyle name="Normal_Plan1" xfId="2"/>
    <cellStyle name="Separador de milhares_Plan1" xfId="4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2"/>
  <sheetViews>
    <sheetView tabSelected="1" workbookViewId="0">
      <selection activeCell="G599" sqref="G598:G599"/>
    </sheetView>
  </sheetViews>
  <sheetFormatPr defaultRowHeight="12.75" x14ac:dyDescent="0.2"/>
  <cols>
    <col min="1" max="1" width="84.7109375" style="30" customWidth="1"/>
    <col min="2" max="2" width="16" style="8" bestFit="1" customWidth="1"/>
    <col min="3" max="3" width="16.7109375" style="8" customWidth="1"/>
    <col min="4" max="4" width="16" style="8" bestFit="1" customWidth="1"/>
    <col min="5" max="5" width="9.28515625" style="8" bestFit="1" customWidth="1"/>
    <col min="6" max="6" width="9.140625" style="8"/>
    <col min="7" max="7" width="16" style="8" bestFit="1" customWidth="1"/>
    <col min="8" max="16384" width="9.140625" style="8"/>
  </cols>
  <sheetData>
    <row r="1" spans="1:5" x14ac:dyDescent="0.2">
      <c r="A1" s="4" t="s">
        <v>44</v>
      </c>
      <c r="B1" s="5"/>
      <c r="C1" s="6"/>
      <c r="D1" s="6"/>
      <c r="E1" s="7"/>
    </row>
    <row r="2" spans="1:5" x14ac:dyDescent="0.2">
      <c r="A2" s="69" t="s">
        <v>0</v>
      </c>
      <c r="B2" s="70" t="s">
        <v>1</v>
      </c>
      <c r="C2" s="71" t="s">
        <v>2</v>
      </c>
      <c r="D2" s="71" t="s">
        <v>3</v>
      </c>
      <c r="E2" s="72" t="s">
        <v>4</v>
      </c>
    </row>
    <row r="3" spans="1:5" x14ac:dyDescent="0.2">
      <c r="A3" s="69"/>
      <c r="B3" s="70"/>
      <c r="C3" s="71"/>
      <c r="D3" s="71"/>
      <c r="E3" s="72"/>
    </row>
    <row r="4" spans="1:5" x14ac:dyDescent="0.2">
      <c r="A4" s="69"/>
      <c r="B4" s="70"/>
      <c r="C4" s="71"/>
      <c r="D4" s="71"/>
      <c r="E4" s="72"/>
    </row>
    <row r="5" spans="1:5" x14ac:dyDescent="0.2">
      <c r="A5" s="9"/>
      <c r="B5" s="10" t="s">
        <v>5</v>
      </c>
      <c r="C5" s="11" t="s">
        <v>6</v>
      </c>
      <c r="D5" s="11" t="s">
        <v>7</v>
      </c>
      <c r="E5" s="12" t="s">
        <v>8</v>
      </c>
    </row>
    <row r="6" spans="1:5" x14ac:dyDescent="0.2">
      <c r="A6" s="9"/>
      <c r="B6" s="10"/>
      <c r="C6" s="11"/>
      <c r="D6" s="11"/>
      <c r="E6" s="12"/>
    </row>
    <row r="7" spans="1:5" s="16" customFormat="1" x14ac:dyDescent="0.2">
      <c r="A7" s="55" t="s">
        <v>9</v>
      </c>
      <c r="B7" s="56">
        <f>SUM(B9,B11,B15,B17,B19,B24,B121,B133,B136,B138,B148,B150)</f>
        <v>120554766426</v>
      </c>
      <c r="C7" s="56">
        <f t="shared" ref="C7:D7" si="0">SUM(C9,C11,C15,C17,C19,C24,C121,C133,C136,C138,C148,C150)</f>
        <v>121141035789</v>
      </c>
      <c r="D7" s="56">
        <f t="shared" si="0"/>
        <v>102710403670</v>
      </c>
      <c r="E7" s="57">
        <f>SUM(D7)/C7*100</f>
        <v>84.785806065665511</v>
      </c>
    </row>
    <row r="8" spans="1:5" x14ac:dyDescent="0.2">
      <c r="A8" s="13"/>
      <c r="B8" s="14"/>
      <c r="C8" s="14"/>
      <c r="D8" s="14"/>
      <c r="E8" s="15"/>
    </row>
    <row r="9" spans="1:5" s="16" customFormat="1" x14ac:dyDescent="0.2">
      <c r="A9" s="17" t="s">
        <v>45</v>
      </c>
      <c r="B9" s="1">
        <f>SUM(B10)</f>
        <v>7551365539</v>
      </c>
      <c r="C9" s="1">
        <f t="shared" ref="C9:E9" si="1">SUM(C10)</f>
        <v>7941505183</v>
      </c>
      <c r="D9" s="1">
        <f t="shared" si="1"/>
        <v>7936530528</v>
      </c>
      <c r="E9" s="1">
        <f t="shared" si="1"/>
        <v>99.937358789229918</v>
      </c>
    </row>
    <row r="10" spans="1:5" x14ac:dyDescent="0.2">
      <c r="A10" s="2" t="s">
        <v>46</v>
      </c>
      <c r="B10" s="18">
        <v>7551365539</v>
      </c>
      <c r="C10" s="18">
        <v>7941505183</v>
      </c>
      <c r="D10" s="18">
        <v>7936530528</v>
      </c>
      <c r="E10" s="19">
        <f>SUM(D10)/C10*100</f>
        <v>99.937358789229918</v>
      </c>
    </row>
    <row r="11" spans="1:5" s="16" customFormat="1" x14ac:dyDescent="0.2">
      <c r="A11" s="17" t="s">
        <v>47</v>
      </c>
      <c r="B11" s="1">
        <f>SUM(B12:B14)</f>
        <v>126807220</v>
      </c>
      <c r="C11" s="1">
        <f t="shared" ref="C11:D11" si="2">SUM(C12:C14)</f>
        <v>136704922</v>
      </c>
      <c r="D11" s="1">
        <f t="shared" si="2"/>
        <v>132311283</v>
      </c>
      <c r="E11" s="15">
        <f t="shared" ref="E11:E74" si="3">SUM(D11)/C11*100</f>
        <v>96.786041836884266</v>
      </c>
    </row>
    <row r="12" spans="1:5" x14ac:dyDescent="0.2">
      <c r="A12" s="2" t="s">
        <v>48</v>
      </c>
      <c r="B12" s="18">
        <v>112183121</v>
      </c>
      <c r="C12" s="18">
        <v>113170886</v>
      </c>
      <c r="D12" s="18">
        <v>112710609</v>
      </c>
      <c r="E12" s="19">
        <f t="shared" si="3"/>
        <v>99.593290274320196</v>
      </c>
    </row>
    <row r="13" spans="1:5" x14ac:dyDescent="0.2">
      <c r="A13" s="2" t="s">
        <v>49</v>
      </c>
      <c r="B13" s="18">
        <v>12111443</v>
      </c>
      <c r="C13" s="18">
        <v>21021380</v>
      </c>
      <c r="D13" s="18">
        <v>18950062</v>
      </c>
      <c r="E13" s="19">
        <f t="shared" si="3"/>
        <v>90.146612639132158</v>
      </c>
    </row>
    <row r="14" spans="1:5" ht="38.25" x14ac:dyDescent="0.2">
      <c r="A14" s="2" t="s">
        <v>50</v>
      </c>
      <c r="B14" s="18">
        <v>2512656</v>
      </c>
      <c r="C14" s="18">
        <v>2512656</v>
      </c>
      <c r="D14" s="18">
        <v>650612</v>
      </c>
      <c r="E14" s="19">
        <f t="shared" si="3"/>
        <v>25.893397265682211</v>
      </c>
    </row>
    <row r="15" spans="1:5" s="16" customFormat="1" x14ac:dyDescent="0.2">
      <c r="A15" s="17" t="s">
        <v>51</v>
      </c>
      <c r="B15" s="1">
        <f>SUM(B16)</f>
        <v>52136000</v>
      </c>
      <c r="C15" s="1">
        <f t="shared" ref="C15:D15" si="4">SUM(C16)</f>
        <v>21356604</v>
      </c>
      <c r="D15" s="1">
        <f t="shared" si="4"/>
        <v>15890125</v>
      </c>
      <c r="E15" s="15">
        <f t="shared" si="3"/>
        <v>74.403800342039389</v>
      </c>
    </row>
    <row r="16" spans="1:5" x14ac:dyDescent="0.2">
      <c r="A16" s="2" t="s">
        <v>52</v>
      </c>
      <c r="B16" s="18">
        <v>52136000</v>
      </c>
      <c r="C16" s="18">
        <v>21356604</v>
      </c>
      <c r="D16" s="18">
        <v>15890125</v>
      </c>
      <c r="E16" s="19">
        <f t="shared" si="3"/>
        <v>74.403800342039389</v>
      </c>
    </row>
    <row r="17" spans="1:8" x14ac:dyDescent="0.2">
      <c r="A17" s="17" t="s">
        <v>53</v>
      </c>
      <c r="B17" s="1">
        <f>SUM(B18)</f>
        <v>4780314</v>
      </c>
      <c r="C17" s="1">
        <f t="shared" ref="C17:D17" si="5">SUM(C18)</f>
        <v>4890314</v>
      </c>
      <c r="D17" s="1">
        <f t="shared" si="5"/>
        <v>4556490</v>
      </c>
      <c r="E17" s="15">
        <f t="shared" si="3"/>
        <v>93.173771663741832</v>
      </c>
      <c r="F17" s="20"/>
      <c r="G17" s="20"/>
      <c r="H17" s="20"/>
    </row>
    <row r="18" spans="1:8" x14ac:dyDescent="0.2">
      <c r="A18" s="2" t="s">
        <v>54</v>
      </c>
      <c r="B18" s="18">
        <v>4780314</v>
      </c>
      <c r="C18" s="18">
        <v>4890314</v>
      </c>
      <c r="D18" s="18">
        <v>4556490</v>
      </c>
      <c r="E18" s="19">
        <f t="shared" si="3"/>
        <v>93.173771663741832</v>
      </c>
      <c r="F18" s="20"/>
      <c r="G18" s="20"/>
      <c r="H18" s="21"/>
    </row>
    <row r="19" spans="1:8" ht="25.5" x14ac:dyDescent="0.2">
      <c r="A19" s="17" t="s">
        <v>55</v>
      </c>
      <c r="B19" s="1">
        <f>SUM(B20:B23)</f>
        <v>42329000</v>
      </c>
      <c r="C19" s="1">
        <f t="shared" ref="C19:D19" si="6">SUM(C20:C23)</f>
        <v>42329000</v>
      </c>
      <c r="D19" s="1">
        <f t="shared" si="6"/>
        <v>60189</v>
      </c>
      <c r="E19" s="15">
        <f t="shared" si="3"/>
        <v>0.14219329537669209</v>
      </c>
      <c r="H19" s="22"/>
    </row>
    <row r="20" spans="1:8" ht="25.5" x14ac:dyDescent="0.2">
      <c r="A20" s="2" t="s">
        <v>56</v>
      </c>
      <c r="B20" s="18">
        <v>40000000</v>
      </c>
      <c r="C20" s="18">
        <v>40000000</v>
      </c>
      <c r="D20" s="18">
        <v>0</v>
      </c>
      <c r="E20" s="19">
        <f t="shared" si="3"/>
        <v>0</v>
      </c>
      <c r="F20" s="20"/>
      <c r="G20" s="20"/>
      <c r="H20" s="20"/>
    </row>
    <row r="21" spans="1:8" x14ac:dyDescent="0.2">
      <c r="A21" s="2" t="s">
        <v>57</v>
      </c>
      <c r="B21" s="18">
        <v>2250000</v>
      </c>
      <c r="C21" s="18">
        <v>2250000</v>
      </c>
      <c r="D21" s="18">
        <v>0</v>
      </c>
      <c r="E21" s="19">
        <f t="shared" si="3"/>
        <v>0</v>
      </c>
      <c r="F21" s="20"/>
      <c r="G21" s="20"/>
      <c r="H21" s="20"/>
    </row>
    <row r="22" spans="1:8" x14ac:dyDescent="0.2">
      <c r="A22" s="2" t="s">
        <v>58</v>
      </c>
      <c r="B22" s="18">
        <v>70000</v>
      </c>
      <c r="C22" s="18">
        <v>70000</v>
      </c>
      <c r="D22" s="18">
        <v>60189</v>
      </c>
      <c r="E22" s="19">
        <f t="shared" si="3"/>
        <v>85.984285714285718</v>
      </c>
    </row>
    <row r="23" spans="1:8" x14ac:dyDescent="0.2">
      <c r="A23" s="2" t="s">
        <v>59</v>
      </c>
      <c r="B23" s="18">
        <v>9000</v>
      </c>
      <c r="C23" s="18">
        <v>9000</v>
      </c>
      <c r="D23" s="18">
        <v>0</v>
      </c>
      <c r="E23" s="19">
        <f t="shared" si="3"/>
        <v>0</v>
      </c>
    </row>
    <row r="24" spans="1:8" x14ac:dyDescent="0.2">
      <c r="A24" s="17" t="s">
        <v>60</v>
      </c>
      <c r="B24" s="1">
        <f>SUM(B25:B120)</f>
        <v>97828636161</v>
      </c>
      <c r="C24" s="1">
        <f t="shared" ref="C24:D24" si="7">SUM(C25:C120)</f>
        <v>97995700607</v>
      </c>
      <c r="D24" s="1">
        <f t="shared" si="7"/>
        <v>81783583908</v>
      </c>
      <c r="E24" s="15">
        <f t="shared" si="3"/>
        <v>83.456297981870904</v>
      </c>
      <c r="F24" s="20"/>
      <c r="G24" s="20"/>
      <c r="H24" s="20"/>
    </row>
    <row r="25" spans="1:8" ht="25.5" x14ac:dyDescent="0.2">
      <c r="A25" s="2" t="s">
        <v>61</v>
      </c>
      <c r="B25" s="18">
        <v>300000000</v>
      </c>
      <c r="C25" s="18">
        <v>314050000</v>
      </c>
      <c r="D25" s="18">
        <v>170000000</v>
      </c>
      <c r="E25" s="19">
        <f t="shared" si="3"/>
        <v>54.131507721700366</v>
      </c>
    </row>
    <row r="26" spans="1:8" x14ac:dyDescent="0.2">
      <c r="A26" s="2" t="s">
        <v>62</v>
      </c>
      <c r="B26" s="18">
        <v>16000000</v>
      </c>
      <c r="C26" s="18">
        <v>16000000</v>
      </c>
      <c r="D26" s="18">
        <v>15052394</v>
      </c>
      <c r="E26" s="19">
        <f t="shared" si="3"/>
        <v>94.077462499999996</v>
      </c>
    </row>
    <row r="27" spans="1:8" x14ac:dyDescent="0.2">
      <c r="A27" s="2" t="s">
        <v>63</v>
      </c>
      <c r="B27" s="18">
        <v>56000000</v>
      </c>
      <c r="C27" s="18">
        <v>6000000</v>
      </c>
      <c r="D27" s="18">
        <v>1124030</v>
      </c>
      <c r="E27" s="19">
        <f t="shared" si="3"/>
        <v>18.733833333333333</v>
      </c>
    </row>
    <row r="28" spans="1:8" x14ac:dyDescent="0.2">
      <c r="A28" s="2" t="s">
        <v>64</v>
      </c>
      <c r="B28" s="18">
        <v>135900000</v>
      </c>
      <c r="C28" s="18">
        <v>126320000</v>
      </c>
      <c r="D28" s="18">
        <v>74345587</v>
      </c>
      <c r="E28" s="19">
        <f t="shared" si="3"/>
        <v>58.854961209626346</v>
      </c>
    </row>
    <row r="29" spans="1:8" x14ac:dyDescent="0.2">
      <c r="A29" s="2" t="s">
        <v>65</v>
      </c>
      <c r="B29" s="18">
        <v>634167000</v>
      </c>
      <c r="C29" s="18">
        <v>716464712</v>
      </c>
      <c r="D29" s="18">
        <v>437412530</v>
      </c>
      <c r="E29" s="19">
        <f t="shared" si="3"/>
        <v>61.051510656954733</v>
      </c>
    </row>
    <row r="30" spans="1:8" x14ac:dyDescent="0.2">
      <c r="A30" s="2" t="s">
        <v>66</v>
      </c>
      <c r="B30" s="18">
        <v>21600000</v>
      </c>
      <c r="C30" s="18">
        <v>17600000</v>
      </c>
      <c r="D30" s="18">
        <v>8895323</v>
      </c>
      <c r="E30" s="19">
        <f t="shared" si="3"/>
        <v>50.541607954545455</v>
      </c>
    </row>
    <row r="31" spans="1:8" x14ac:dyDescent="0.2">
      <c r="A31" s="2" t="s">
        <v>67</v>
      </c>
      <c r="B31" s="18">
        <v>3200000</v>
      </c>
      <c r="C31" s="18">
        <v>3200000</v>
      </c>
      <c r="D31" s="18">
        <v>1003626</v>
      </c>
      <c r="E31" s="19">
        <f t="shared" si="3"/>
        <v>31.363312500000003</v>
      </c>
    </row>
    <row r="32" spans="1:8" ht="25.5" x14ac:dyDescent="0.2">
      <c r="A32" s="2" t="s">
        <v>68</v>
      </c>
      <c r="B32" s="18">
        <v>4000000</v>
      </c>
      <c r="C32" s="18">
        <v>4000000</v>
      </c>
      <c r="D32" s="18">
        <v>0</v>
      </c>
      <c r="E32" s="19">
        <f t="shared" si="3"/>
        <v>0</v>
      </c>
    </row>
    <row r="33" spans="1:5" x14ac:dyDescent="0.2">
      <c r="A33" s="2" t="s">
        <v>69</v>
      </c>
      <c r="B33" s="18">
        <v>10560000</v>
      </c>
      <c r="C33" s="18">
        <v>10560000</v>
      </c>
      <c r="D33" s="18">
        <v>6247357</v>
      </c>
      <c r="E33" s="19">
        <f t="shared" si="3"/>
        <v>59.160577651515155</v>
      </c>
    </row>
    <row r="34" spans="1:5" ht="25.5" x14ac:dyDescent="0.2">
      <c r="A34" s="2" t="s">
        <v>70</v>
      </c>
      <c r="B34" s="18">
        <v>185000000</v>
      </c>
      <c r="C34" s="18">
        <v>185000000</v>
      </c>
      <c r="D34" s="18">
        <v>178177952</v>
      </c>
      <c r="E34" s="19">
        <f t="shared" si="3"/>
        <v>96.312406486486495</v>
      </c>
    </row>
    <row r="35" spans="1:5" x14ac:dyDescent="0.2">
      <c r="A35" s="2" t="s">
        <v>71</v>
      </c>
      <c r="B35" s="18">
        <v>178500000</v>
      </c>
      <c r="C35" s="18">
        <v>178500000</v>
      </c>
      <c r="D35" s="18">
        <v>163407914</v>
      </c>
      <c r="E35" s="19">
        <f t="shared" si="3"/>
        <v>91.545049859943973</v>
      </c>
    </row>
    <row r="36" spans="1:5" x14ac:dyDescent="0.2">
      <c r="A36" s="2" t="s">
        <v>72</v>
      </c>
      <c r="B36" s="18">
        <v>13005000000</v>
      </c>
      <c r="C36" s="18">
        <v>12477000000</v>
      </c>
      <c r="D36" s="18">
        <v>12340179421</v>
      </c>
      <c r="E36" s="19">
        <f t="shared" si="3"/>
        <v>98.903417656487932</v>
      </c>
    </row>
    <row r="37" spans="1:5" x14ac:dyDescent="0.2">
      <c r="A37" s="2" t="s">
        <v>73</v>
      </c>
      <c r="B37" s="18">
        <v>1528024600</v>
      </c>
      <c r="C37" s="18">
        <v>1238024600</v>
      </c>
      <c r="D37" s="18">
        <v>998483163</v>
      </c>
      <c r="E37" s="19">
        <f t="shared" si="3"/>
        <v>80.651318479455085</v>
      </c>
    </row>
    <row r="38" spans="1:5" x14ac:dyDescent="0.2">
      <c r="A38" s="2" t="s">
        <v>74</v>
      </c>
      <c r="B38" s="18">
        <v>84152000</v>
      </c>
      <c r="C38" s="18">
        <v>84152000</v>
      </c>
      <c r="D38" s="18">
        <v>68435400</v>
      </c>
      <c r="E38" s="19">
        <f t="shared" si="3"/>
        <v>81.323557372373799</v>
      </c>
    </row>
    <row r="39" spans="1:5" ht="25.5" x14ac:dyDescent="0.2">
      <c r="A39" s="2" t="s">
        <v>75</v>
      </c>
      <c r="B39" s="18">
        <v>24300000</v>
      </c>
      <c r="C39" s="18">
        <v>24300000</v>
      </c>
      <c r="D39" s="18">
        <v>21749107</v>
      </c>
      <c r="E39" s="19">
        <f t="shared" si="3"/>
        <v>89.502497942386825</v>
      </c>
    </row>
    <row r="40" spans="1:5" x14ac:dyDescent="0.2">
      <c r="A40" s="2" t="s">
        <v>76</v>
      </c>
      <c r="B40" s="18">
        <v>2072000000</v>
      </c>
      <c r="C40" s="18">
        <v>1772000000</v>
      </c>
      <c r="D40" s="18">
        <v>1354620833</v>
      </c>
      <c r="E40" s="19">
        <f t="shared" si="3"/>
        <v>76.445870936794577</v>
      </c>
    </row>
    <row r="41" spans="1:5" x14ac:dyDescent="0.2">
      <c r="A41" s="2" t="s">
        <v>77</v>
      </c>
      <c r="B41" s="18">
        <v>2780000</v>
      </c>
      <c r="C41" s="18">
        <v>2780000</v>
      </c>
      <c r="D41" s="18">
        <v>2674331</v>
      </c>
      <c r="E41" s="19">
        <f t="shared" si="3"/>
        <v>96.198956834532382</v>
      </c>
    </row>
    <row r="42" spans="1:5" x14ac:dyDescent="0.2">
      <c r="A42" s="2" t="s">
        <v>78</v>
      </c>
      <c r="B42" s="18">
        <v>134818900</v>
      </c>
      <c r="C42" s="18">
        <v>89160244</v>
      </c>
      <c r="D42" s="18">
        <v>9369802</v>
      </c>
      <c r="E42" s="19">
        <f t="shared" si="3"/>
        <v>10.508946117285188</v>
      </c>
    </row>
    <row r="43" spans="1:5" x14ac:dyDescent="0.2">
      <c r="A43" s="2" t="s">
        <v>79</v>
      </c>
      <c r="B43" s="18">
        <v>48500000</v>
      </c>
      <c r="C43" s="18">
        <v>48500000</v>
      </c>
      <c r="D43" s="18">
        <v>38935541</v>
      </c>
      <c r="E43" s="19">
        <f t="shared" si="3"/>
        <v>80.279465979381442</v>
      </c>
    </row>
    <row r="44" spans="1:5" ht="25.5" x14ac:dyDescent="0.2">
      <c r="A44" s="2" t="s">
        <v>80</v>
      </c>
      <c r="B44" s="18">
        <v>452000000</v>
      </c>
      <c r="C44" s="18">
        <v>452000000</v>
      </c>
      <c r="D44" s="18">
        <v>215523936</v>
      </c>
      <c r="E44" s="19">
        <f t="shared" si="3"/>
        <v>47.682286725663722</v>
      </c>
    </row>
    <row r="45" spans="1:5" ht="25.5" x14ac:dyDescent="0.2">
      <c r="A45" s="2" t="s">
        <v>81</v>
      </c>
      <c r="B45" s="18">
        <v>3000000</v>
      </c>
      <c r="C45" s="18">
        <v>3000000</v>
      </c>
      <c r="D45" s="18">
        <v>2888715</v>
      </c>
      <c r="E45" s="19">
        <f t="shared" si="3"/>
        <v>96.290499999999994</v>
      </c>
    </row>
    <row r="46" spans="1:5" ht="25.5" x14ac:dyDescent="0.2">
      <c r="A46" s="2" t="s">
        <v>82</v>
      </c>
      <c r="B46" s="18">
        <v>4800000</v>
      </c>
      <c r="C46" s="18">
        <v>4800000</v>
      </c>
      <c r="D46" s="18">
        <v>734253</v>
      </c>
      <c r="E46" s="19">
        <f t="shared" si="3"/>
        <v>15.296937499999999</v>
      </c>
    </row>
    <row r="47" spans="1:5" x14ac:dyDescent="0.2">
      <c r="A47" s="2" t="s">
        <v>83</v>
      </c>
      <c r="B47" s="18">
        <v>16200000</v>
      </c>
      <c r="C47" s="18">
        <v>16200000</v>
      </c>
      <c r="D47" s="18">
        <v>5000000</v>
      </c>
      <c r="E47" s="19">
        <f t="shared" si="3"/>
        <v>30.864197530864196</v>
      </c>
    </row>
    <row r="48" spans="1:5" x14ac:dyDescent="0.2">
      <c r="A48" s="2" t="s">
        <v>84</v>
      </c>
      <c r="B48" s="18">
        <v>11800000</v>
      </c>
      <c r="C48" s="18">
        <v>11800000</v>
      </c>
      <c r="D48" s="18">
        <v>4318585</v>
      </c>
      <c r="E48" s="19">
        <f t="shared" si="3"/>
        <v>36.598177966101694</v>
      </c>
    </row>
    <row r="49" spans="1:5" x14ac:dyDescent="0.2">
      <c r="A49" s="2" t="s">
        <v>85</v>
      </c>
      <c r="B49" s="18">
        <v>10325000</v>
      </c>
      <c r="C49" s="18">
        <v>10325000</v>
      </c>
      <c r="D49" s="18">
        <v>5803291</v>
      </c>
      <c r="E49" s="19">
        <f t="shared" si="3"/>
        <v>56.206208232445519</v>
      </c>
    </row>
    <row r="50" spans="1:5" x14ac:dyDescent="0.2">
      <c r="A50" s="2" t="s">
        <v>86</v>
      </c>
      <c r="B50" s="18">
        <v>14860000</v>
      </c>
      <c r="C50" s="18">
        <v>14560000</v>
      </c>
      <c r="D50" s="18">
        <v>13651263</v>
      </c>
      <c r="E50" s="19">
        <f t="shared" si="3"/>
        <v>93.758674450549449</v>
      </c>
    </row>
    <row r="51" spans="1:5" x14ac:dyDescent="0.2">
      <c r="A51" s="2" t="s">
        <v>87</v>
      </c>
      <c r="B51" s="18">
        <v>7803955</v>
      </c>
      <c r="C51" s="18">
        <v>7803955</v>
      </c>
      <c r="D51" s="18">
        <v>7792280</v>
      </c>
      <c r="E51" s="19">
        <f t="shared" si="3"/>
        <v>99.850396369533144</v>
      </c>
    </row>
    <row r="52" spans="1:5" ht="25.5" x14ac:dyDescent="0.2">
      <c r="A52" s="2" t="s">
        <v>88</v>
      </c>
      <c r="B52" s="18">
        <v>63281150</v>
      </c>
      <c r="C52" s="18">
        <v>63281150</v>
      </c>
      <c r="D52" s="18">
        <v>51701653</v>
      </c>
      <c r="E52" s="19">
        <f t="shared" si="3"/>
        <v>81.701506688800691</v>
      </c>
    </row>
    <row r="53" spans="1:5" x14ac:dyDescent="0.2">
      <c r="A53" s="2" t="s">
        <v>89</v>
      </c>
      <c r="B53" s="18">
        <v>10000000</v>
      </c>
      <c r="C53" s="18">
        <v>10000000</v>
      </c>
      <c r="D53" s="18">
        <v>2168785</v>
      </c>
      <c r="E53" s="19">
        <f t="shared" si="3"/>
        <v>21.687850000000001</v>
      </c>
    </row>
    <row r="54" spans="1:5" x14ac:dyDescent="0.2">
      <c r="A54" s="2" t="s">
        <v>90</v>
      </c>
      <c r="B54" s="18">
        <v>8072000</v>
      </c>
      <c r="C54" s="18">
        <v>8072000</v>
      </c>
      <c r="D54" s="18">
        <v>207299</v>
      </c>
      <c r="E54" s="19">
        <f t="shared" si="3"/>
        <v>2.5681243805748268</v>
      </c>
    </row>
    <row r="55" spans="1:5" x14ac:dyDescent="0.2">
      <c r="A55" s="2" t="s">
        <v>91</v>
      </c>
      <c r="B55" s="18">
        <v>172400000</v>
      </c>
      <c r="C55" s="18">
        <v>172400000</v>
      </c>
      <c r="D55" s="18">
        <v>21730546</v>
      </c>
      <c r="E55" s="19">
        <f t="shared" si="3"/>
        <v>12.604725058004639</v>
      </c>
    </row>
    <row r="56" spans="1:5" x14ac:dyDescent="0.2">
      <c r="A56" s="2" t="s">
        <v>92</v>
      </c>
      <c r="B56" s="18">
        <v>54200000</v>
      </c>
      <c r="C56" s="18">
        <v>54200000</v>
      </c>
      <c r="D56" s="18">
        <v>15156805</v>
      </c>
      <c r="E56" s="19">
        <f t="shared" si="3"/>
        <v>27.964584870848707</v>
      </c>
    </row>
    <row r="57" spans="1:5" x14ac:dyDescent="0.2">
      <c r="A57" s="2" t="s">
        <v>93</v>
      </c>
      <c r="B57" s="18">
        <v>12520000</v>
      </c>
      <c r="C57" s="18">
        <v>12520000</v>
      </c>
      <c r="D57" s="18">
        <v>192379</v>
      </c>
      <c r="E57" s="19">
        <f t="shared" si="3"/>
        <v>1.5365734824281152</v>
      </c>
    </row>
    <row r="58" spans="1:5" x14ac:dyDescent="0.2">
      <c r="A58" s="2" t="s">
        <v>94</v>
      </c>
      <c r="B58" s="18">
        <v>1486050000</v>
      </c>
      <c r="C58" s="18">
        <v>1061352220</v>
      </c>
      <c r="D58" s="18">
        <v>963080030</v>
      </c>
      <c r="E58" s="19">
        <f t="shared" si="3"/>
        <v>90.740850384239081</v>
      </c>
    </row>
    <row r="59" spans="1:5" x14ac:dyDescent="0.2">
      <c r="A59" s="2" t="s">
        <v>95</v>
      </c>
      <c r="B59" s="18">
        <v>2870000000</v>
      </c>
      <c r="C59" s="18">
        <v>3420672000</v>
      </c>
      <c r="D59" s="18">
        <v>2480086235</v>
      </c>
      <c r="E59" s="19">
        <f t="shared" si="3"/>
        <v>72.502895191354213</v>
      </c>
    </row>
    <row r="60" spans="1:5" x14ac:dyDescent="0.2">
      <c r="A60" s="2" t="s">
        <v>96</v>
      </c>
      <c r="B60" s="18">
        <v>103977580</v>
      </c>
      <c r="C60" s="18">
        <v>103977580</v>
      </c>
      <c r="D60" s="18">
        <v>6763439</v>
      </c>
      <c r="E60" s="19">
        <f t="shared" si="3"/>
        <v>6.5047089959200814</v>
      </c>
    </row>
    <row r="61" spans="1:5" x14ac:dyDescent="0.2">
      <c r="A61" s="2" t="s">
        <v>97</v>
      </c>
      <c r="B61" s="18">
        <v>430740000</v>
      </c>
      <c r="C61" s="18">
        <v>430740000</v>
      </c>
      <c r="D61" s="18">
        <v>174529977</v>
      </c>
      <c r="E61" s="19">
        <f t="shared" si="3"/>
        <v>40.518636996796211</v>
      </c>
    </row>
    <row r="62" spans="1:5" x14ac:dyDescent="0.2">
      <c r="A62" s="2" t="s">
        <v>98</v>
      </c>
      <c r="B62" s="18">
        <v>15094000</v>
      </c>
      <c r="C62" s="18">
        <v>14714000</v>
      </c>
      <c r="D62" s="18">
        <v>0</v>
      </c>
      <c r="E62" s="19">
        <f t="shared" si="3"/>
        <v>0</v>
      </c>
    </row>
    <row r="63" spans="1:5" ht="25.5" x14ac:dyDescent="0.2">
      <c r="A63" s="2" t="s">
        <v>99</v>
      </c>
      <c r="B63" s="18">
        <v>45000000</v>
      </c>
      <c r="C63" s="18">
        <v>44700000</v>
      </c>
      <c r="D63" s="18">
        <v>7309940</v>
      </c>
      <c r="E63" s="19">
        <f t="shared" si="3"/>
        <v>16.353333333333335</v>
      </c>
    </row>
    <row r="64" spans="1:5" x14ac:dyDescent="0.2">
      <c r="A64" s="2" t="s">
        <v>100</v>
      </c>
      <c r="B64" s="18">
        <v>498843000</v>
      </c>
      <c r="C64" s="18">
        <v>407843000</v>
      </c>
      <c r="D64" s="18">
        <v>290557796</v>
      </c>
      <c r="E64" s="19">
        <f t="shared" si="3"/>
        <v>71.242560495092476</v>
      </c>
    </row>
    <row r="65" spans="1:5" ht="25.5" x14ac:dyDescent="0.2">
      <c r="A65" s="2" t="s">
        <v>101</v>
      </c>
      <c r="B65" s="18">
        <v>2250000000</v>
      </c>
      <c r="C65" s="18">
        <v>2439928000</v>
      </c>
      <c r="D65" s="18">
        <v>2220840828</v>
      </c>
      <c r="E65" s="19">
        <f t="shared" si="3"/>
        <v>91.020752579584325</v>
      </c>
    </row>
    <row r="66" spans="1:5" ht="25.5" x14ac:dyDescent="0.2">
      <c r="A66" s="2" t="s">
        <v>102</v>
      </c>
      <c r="B66" s="18">
        <v>628000000</v>
      </c>
      <c r="C66" s="18">
        <v>921400000</v>
      </c>
      <c r="D66" s="18">
        <v>662078783</v>
      </c>
      <c r="E66" s="19">
        <f t="shared" si="3"/>
        <v>71.855739418276528</v>
      </c>
    </row>
    <row r="67" spans="1:5" x14ac:dyDescent="0.2">
      <c r="A67" s="2" t="s">
        <v>103</v>
      </c>
      <c r="B67" s="18">
        <v>1700000</v>
      </c>
      <c r="C67" s="18">
        <v>1700000</v>
      </c>
      <c r="D67" s="18">
        <v>0</v>
      </c>
      <c r="E67" s="19">
        <f t="shared" si="3"/>
        <v>0</v>
      </c>
    </row>
    <row r="68" spans="1:5" x14ac:dyDescent="0.2">
      <c r="A68" s="2" t="s">
        <v>104</v>
      </c>
      <c r="B68" s="18">
        <v>3000000</v>
      </c>
      <c r="C68" s="18">
        <v>3000000</v>
      </c>
      <c r="D68" s="18">
        <v>0</v>
      </c>
      <c r="E68" s="19">
        <f t="shared" si="3"/>
        <v>0</v>
      </c>
    </row>
    <row r="69" spans="1:5" x14ac:dyDescent="0.2">
      <c r="A69" s="2" t="s">
        <v>105</v>
      </c>
      <c r="B69" s="18">
        <v>27880000</v>
      </c>
      <c r="C69" s="18">
        <v>27880000</v>
      </c>
      <c r="D69" s="18">
        <v>12091989</v>
      </c>
      <c r="E69" s="19">
        <f t="shared" si="3"/>
        <v>43.371553084648497</v>
      </c>
    </row>
    <row r="70" spans="1:5" ht="25.5" x14ac:dyDescent="0.2">
      <c r="A70" s="2" t="s">
        <v>106</v>
      </c>
      <c r="B70" s="18">
        <v>19840000</v>
      </c>
      <c r="C70" s="18">
        <v>19840000</v>
      </c>
      <c r="D70" s="18">
        <v>4832118</v>
      </c>
      <c r="E70" s="19">
        <f t="shared" si="3"/>
        <v>24.355433467741936</v>
      </c>
    </row>
    <row r="71" spans="1:5" x14ac:dyDescent="0.2">
      <c r="A71" s="2" t="s">
        <v>107</v>
      </c>
      <c r="B71" s="18">
        <v>14500000</v>
      </c>
      <c r="C71" s="18">
        <v>14500000</v>
      </c>
      <c r="D71" s="18">
        <v>0</v>
      </c>
      <c r="E71" s="19">
        <f t="shared" si="3"/>
        <v>0</v>
      </c>
    </row>
    <row r="72" spans="1:5" x14ac:dyDescent="0.2">
      <c r="A72" s="2" t="s">
        <v>108</v>
      </c>
      <c r="B72" s="18">
        <v>35074600</v>
      </c>
      <c r="C72" s="18">
        <v>34653696</v>
      </c>
      <c r="D72" s="18">
        <v>0</v>
      </c>
      <c r="E72" s="19">
        <f t="shared" si="3"/>
        <v>0</v>
      </c>
    </row>
    <row r="73" spans="1:5" x14ac:dyDescent="0.2">
      <c r="A73" s="2" t="s">
        <v>109</v>
      </c>
      <c r="B73" s="18">
        <v>617400000</v>
      </c>
      <c r="C73" s="18">
        <v>802500000</v>
      </c>
      <c r="D73" s="18">
        <v>573389485</v>
      </c>
      <c r="E73" s="19">
        <f t="shared" si="3"/>
        <v>71.450403115264791</v>
      </c>
    </row>
    <row r="74" spans="1:5" ht="25.5" x14ac:dyDescent="0.2">
      <c r="A74" s="2" t="s">
        <v>110</v>
      </c>
      <c r="B74" s="18">
        <v>39592300</v>
      </c>
      <c r="C74" s="18">
        <v>39592300</v>
      </c>
      <c r="D74" s="18">
        <v>0</v>
      </c>
      <c r="E74" s="19">
        <f t="shared" si="3"/>
        <v>0</v>
      </c>
    </row>
    <row r="75" spans="1:5" x14ac:dyDescent="0.2">
      <c r="A75" s="2" t="s">
        <v>111</v>
      </c>
      <c r="B75" s="18">
        <v>33580000</v>
      </c>
      <c r="C75" s="18">
        <v>33580000</v>
      </c>
      <c r="D75" s="18">
        <v>22467762</v>
      </c>
      <c r="E75" s="19">
        <f t="shared" ref="E75:E138" si="8">SUM(D75)/C75*100</f>
        <v>66.908165574746874</v>
      </c>
    </row>
    <row r="76" spans="1:5" x14ac:dyDescent="0.2">
      <c r="A76" s="2" t="s">
        <v>112</v>
      </c>
      <c r="B76" s="18">
        <v>340000000</v>
      </c>
      <c r="C76" s="18">
        <v>340000000</v>
      </c>
      <c r="D76" s="18">
        <v>249645233</v>
      </c>
      <c r="E76" s="19">
        <f t="shared" si="8"/>
        <v>73.42506852941176</v>
      </c>
    </row>
    <row r="77" spans="1:5" ht="25.5" x14ac:dyDescent="0.2">
      <c r="A77" s="2" t="s">
        <v>113</v>
      </c>
      <c r="B77" s="18">
        <v>980000000</v>
      </c>
      <c r="C77" s="18">
        <v>1101000000</v>
      </c>
      <c r="D77" s="18">
        <v>860038195</v>
      </c>
      <c r="E77" s="19">
        <f t="shared" si="8"/>
        <v>78.114277475022703</v>
      </c>
    </row>
    <row r="78" spans="1:5" x14ac:dyDescent="0.2">
      <c r="A78" s="2" t="s">
        <v>114</v>
      </c>
      <c r="B78" s="18">
        <v>1007677814</v>
      </c>
      <c r="C78" s="18">
        <v>1021718780</v>
      </c>
      <c r="D78" s="18">
        <v>3004220</v>
      </c>
      <c r="E78" s="19">
        <f t="shared" si="8"/>
        <v>0.29403589899756954</v>
      </c>
    </row>
    <row r="79" spans="1:5" x14ac:dyDescent="0.2">
      <c r="A79" s="2" t="s">
        <v>115</v>
      </c>
      <c r="B79" s="18">
        <v>216700000</v>
      </c>
      <c r="C79" s="18">
        <v>216700000</v>
      </c>
      <c r="D79" s="18">
        <v>91908767</v>
      </c>
      <c r="E79" s="19">
        <f t="shared" si="8"/>
        <v>42.412905860636826</v>
      </c>
    </row>
    <row r="80" spans="1:5" ht="25.5" x14ac:dyDescent="0.2">
      <c r="A80" s="2" t="s">
        <v>116</v>
      </c>
      <c r="B80" s="18">
        <v>4953000000</v>
      </c>
      <c r="C80" s="18">
        <v>5868974795</v>
      </c>
      <c r="D80" s="18">
        <v>5232823477</v>
      </c>
      <c r="E80" s="19">
        <f t="shared" si="8"/>
        <v>89.160776111324225</v>
      </c>
    </row>
    <row r="81" spans="1:5" x14ac:dyDescent="0.2">
      <c r="A81" s="2" t="s">
        <v>117</v>
      </c>
      <c r="B81" s="18">
        <v>15000000</v>
      </c>
      <c r="C81" s="18">
        <v>15000000</v>
      </c>
      <c r="D81" s="18">
        <v>5356544</v>
      </c>
      <c r="E81" s="19">
        <f t="shared" si="8"/>
        <v>35.710293333333333</v>
      </c>
    </row>
    <row r="82" spans="1:5" x14ac:dyDescent="0.2">
      <c r="A82" s="2" t="s">
        <v>118</v>
      </c>
      <c r="B82" s="18">
        <v>16000000</v>
      </c>
      <c r="C82" s="18">
        <v>16000000</v>
      </c>
      <c r="D82" s="18">
        <v>11578742</v>
      </c>
      <c r="E82" s="19">
        <f t="shared" si="8"/>
        <v>72.367137499999998</v>
      </c>
    </row>
    <row r="83" spans="1:5" x14ac:dyDescent="0.2">
      <c r="A83" s="2" t="s">
        <v>119</v>
      </c>
      <c r="B83" s="18">
        <v>84128000</v>
      </c>
      <c r="C83" s="18">
        <v>84128000</v>
      </c>
      <c r="D83" s="18">
        <v>15356444</v>
      </c>
      <c r="E83" s="19">
        <f t="shared" si="8"/>
        <v>18.253665842525677</v>
      </c>
    </row>
    <row r="84" spans="1:5" ht="38.25" x14ac:dyDescent="0.2">
      <c r="A84" s="2" t="s">
        <v>120</v>
      </c>
      <c r="B84" s="18">
        <v>1052312700</v>
      </c>
      <c r="C84" s="18">
        <v>1356840400</v>
      </c>
      <c r="D84" s="18">
        <v>890000000</v>
      </c>
      <c r="E84" s="19">
        <f t="shared" si="8"/>
        <v>65.593565757623367</v>
      </c>
    </row>
    <row r="85" spans="1:5" x14ac:dyDescent="0.2">
      <c r="A85" s="2" t="s">
        <v>121</v>
      </c>
      <c r="B85" s="18">
        <v>8840000</v>
      </c>
      <c r="C85" s="18">
        <v>8840000</v>
      </c>
      <c r="D85" s="18">
        <v>8251506</v>
      </c>
      <c r="E85" s="19">
        <f t="shared" si="8"/>
        <v>93.34282805429865</v>
      </c>
    </row>
    <row r="86" spans="1:5" x14ac:dyDescent="0.2">
      <c r="A86" s="2" t="s">
        <v>122</v>
      </c>
      <c r="B86" s="18">
        <v>52600000</v>
      </c>
      <c r="C86" s="18">
        <v>52600000</v>
      </c>
      <c r="D86" s="18">
        <v>821173</v>
      </c>
      <c r="E86" s="19">
        <f t="shared" si="8"/>
        <v>1.5611653992395438</v>
      </c>
    </row>
    <row r="87" spans="1:5" x14ac:dyDescent="0.2">
      <c r="A87" s="2" t="s">
        <v>123</v>
      </c>
      <c r="B87" s="18">
        <v>10000000</v>
      </c>
      <c r="C87" s="18">
        <v>10000000</v>
      </c>
      <c r="D87" s="18">
        <v>0</v>
      </c>
      <c r="E87" s="19">
        <f t="shared" si="8"/>
        <v>0</v>
      </c>
    </row>
    <row r="88" spans="1:5" x14ac:dyDescent="0.2">
      <c r="A88" s="2" t="s">
        <v>124</v>
      </c>
      <c r="B88" s="18">
        <v>25566374</v>
      </c>
      <c r="C88" s="18">
        <v>25566374</v>
      </c>
      <c r="D88" s="18">
        <v>24575294</v>
      </c>
      <c r="E88" s="19">
        <f t="shared" si="8"/>
        <v>96.123501909187439</v>
      </c>
    </row>
    <row r="89" spans="1:5" x14ac:dyDescent="0.2">
      <c r="A89" s="2" t="s">
        <v>125</v>
      </c>
      <c r="B89" s="18">
        <v>79000000</v>
      </c>
      <c r="C89" s="18">
        <v>79000000</v>
      </c>
      <c r="D89" s="18">
        <v>55103442</v>
      </c>
      <c r="E89" s="19">
        <f t="shared" si="8"/>
        <v>69.751192405063293</v>
      </c>
    </row>
    <row r="90" spans="1:5" x14ac:dyDescent="0.2">
      <c r="A90" s="2" t="s">
        <v>126</v>
      </c>
      <c r="B90" s="18">
        <v>716700000</v>
      </c>
      <c r="C90" s="18">
        <v>716700000</v>
      </c>
      <c r="D90" s="18">
        <v>540039726</v>
      </c>
      <c r="E90" s="19">
        <f t="shared" si="8"/>
        <v>75.350875680200929</v>
      </c>
    </row>
    <row r="91" spans="1:5" x14ac:dyDescent="0.2">
      <c r="A91" s="2" t="s">
        <v>127</v>
      </c>
      <c r="B91" s="18">
        <v>16042300</v>
      </c>
      <c r="C91" s="18">
        <v>16042300</v>
      </c>
      <c r="D91" s="18">
        <v>2026094</v>
      </c>
      <c r="E91" s="19">
        <f t="shared" si="8"/>
        <v>12.629697736608842</v>
      </c>
    </row>
    <row r="92" spans="1:5" x14ac:dyDescent="0.2">
      <c r="A92" s="2" t="s">
        <v>128</v>
      </c>
      <c r="B92" s="18">
        <v>99200000</v>
      </c>
      <c r="C92" s="18">
        <v>99200000</v>
      </c>
      <c r="D92" s="18">
        <v>73250884</v>
      </c>
      <c r="E92" s="19">
        <f t="shared" si="8"/>
        <v>73.84161693548387</v>
      </c>
    </row>
    <row r="93" spans="1:5" x14ac:dyDescent="0.2">
      <c r="A93" s="2" t="s">
        <v>129</v>
      </c>
      <c r="B93" s="18">
        <v>161083305</v>
      </c>
      <c r="C93" s="18">
        <v>161083305</v>
      </c>
      <c r="D93" s="18">
        <v>32731242</v>
      </c>
      <c r="E93" s="19">
        <f t="shared" si="8"/>
        <v>20.319450237254568</v>
      </c>
    </row>
    <row r="94" spans="1:5" x14ac:dyDescent="0.2">
      <c r="A94" s="2" t="s">
        <v>130</v>
      </c>
      <c r="B94" s="18">
        <v>57986300</v>
      </c>
      <c r="C94" s="18">
        <v>56886300</v>
      </c>
      <c r="D94" s="18">
        <v>3760085</v>
      </c>
      <c r="E94" s="19">
        <f t="shared" si="8"/>
        <v>6.6098252127489392</v>
      </c>
    </row>
    <row r="95" spans="1:5" x14ac:dyDescent="0.2">
      <c r="A95" s="2" t="s">
        <v>131</v>
      </c>
      <c r="B95" s="18">
        <v>10350000</v>
      </c>
      <c r="C95" s="18">
        <v>10350000</v>
      </c>
      <c r="D95" s="18">
        <v>0</v>
      </c>
      <c r="E95" s="19">
        <f t="shared" si="8"/>
        <v>0</v>
      </c>
    </row>
    <row r="96" spans="1:5" x14ac:dyDescent="0.2">
      <c r="A96" s="2" t="s">
        <v>132</v>
      </c>
      <c r="B96" s="18">
        <v>50000000</v>
      </c>
      <c r="C96" s="18">
        <v>50000000</v>
      </c>
      <c r="D96" s="18">
        <v>8375688</v>
      </c>
      <c r="E96" s="19">
        <f t="shared" si="8"/>
        <v>16.751376</v>
      </c>
    </row>
    <row r="97" spans="1:5" ht="25.5" x14ac:dyDescent="0.2">
      <c r="A97" s="2" t="s">
        <v>133</v>
      </c>
      <c r="B97" s="18">
        <v>41824000</v>
      </c>
      <c r="C97" s="18">
        <v>50088800</v>
      </c>
      <c r="D97" s="18">
        <v>49251944</v>
      </c>
      <c r="E97" s="19">
        <f t="shared" si="8"/>
        <v>98.329255242688987</v>
      </c>
    </row>
    <row r="98" spans="1:5" x14ac:dyDescent="0.2">
      <c r="A98" s="2" t="s">
        <v>134</v>
      </c>
      <c r="B98" s="18">
        <v>103450000</v>
      </c>
      <c r="C98" s="18">
        <v>121350000</v>
      </c>
      <c r="D98" s="18">
        <v>114289919</v>
      </c>
      <c r="E98" s="19">
        <f t="shared" si="8"/>
        <v>94.182051091882983</v>
      </c>
    </row>
    <row r="99" spans="1:5" x14ac:dyDescent="0.2">
      <c r="A99" s="2" t="s">
        <v>135</v>
      </c>
      <c r="B99" s="18">
        <v>13680000</v>
      </c>
      <c r="C99" s="18">
        <v>13680000</v>
      </c>
      <c r="D99" s="18">
        <v>12892008</v>
      </c>
      <c r="E99" s="19">
        <f t="shared" si="8"/>
        <v>94.239824561403509</v>
      </c>
    </row>
    <row r="100" spans="1:5" x14ac:dyDescent="0.2">
      <c r="A100" s="2" t="s">
        <v>136</v>
      </c>
      <c r="B100" s="18">
        <v>5258849061</v>
      </c>
      <c r="C100" s="18">
        <v>5352295854</v>
      </c>
      <c r="D100" s="18">
        <v>98527014</v>
      </c>
      <c r="E100" s="19">
        <f t="shared" si="8"/>
        <v>1.8408364688279804</v>
      </c>
    </row>
    <row r="101" spans="1:5" x14ac:dyDescent="0.2">
      <c r="A101" s="2" t="s">
        <v>137</v>
      </c>
      <c r="B101" s="18">
        <v>105000000</v>
      </c>
      <c r="C101" s="18">
        <v>48500000</v>
      </c>
      <c r="D101" s="18">
        <v>24529762</v>
      </c>
      <c r="E101" s="19">
        <f t="shared" si="8"/>
        <v>50.576828865979387</v>
      </c>
    </row>
    <row r="102" spans="1:5" x14ac:dyDescent="0.2">
      <c r="A102" s="2" t="s">
        <v>138</v>
      </c>
      <c r="B102" s="18">
        <v>5384000000</v>
      </c>
      <c r="C102" s="18">
        <v>4944000000</v>
      </c>
      <c r="D102" s="18">
        <v>4906969463</v>
      </c>
      <c r="E102" s="19">
        <f t="shared" si="8"/>
        <v>99.251000465210353</v>
      </c>
    </row>
    <row r="103" spans="1:5" x14ac:dyDescent="0.2">
      <c r="A103" s="2" t="s">
        <v>139</v>
      </c>
      <c r="B103" s="18">
        <v>2194123510</v>
      </c>
      <c r="C103" s="18">
        <v>2193552269</v>
      </c>
      <c r="D103" s="18">
        <v>33232299</v>
      </c>
      <c r="E103" s="19">
        <f t="shared" si="8"/>
        <v>1.5149991850957805</v>
      </c>
    </row>
    <row r="104" spans="1:5" x14ac:dyDescent="0.2">
      <c r="A104" s="2" t="s">
        <v>140</v>
      </c>
      <c r="B104" s="18">
        <v>43817796512</v>
      </c>
      <c r="C104" s="18">
        <v>43142321717</v>
      </c>
      <c r="D104" s="18">
        <v>42765336857</v>
      </c>
      <c r="E104" s="19">
        <f t="shared" si="8"/>
        <v>99.126183188580114</v>
      </c>
    </row>
    <row r="105" spans="1:5" x14ac:dyDescent="0.2">
      <c r="A105" s="2" t="s">
        <v>141</v>
      </c>
      <c r="B105" s="18">
        <v>13902000</v>
      </c>
      <c r="C105" s="18">
        <v>13902000</v>
      </c>
      <c r="D105" s="18">
        <v>2025551</v>
      </c>
      <c r="E105" s="19">
        <f t="shared" si="8"/>
        <v>14.57021291900446</v>
      </c>
    </row>
    <row r="106" spans="1:5" x14ac:dyDescent="0.2">
      <c r="A106" s="2" t="s">
        <v>142</v>
      </c>
      <c r="B106" s="18">
        <v>13318800</v>
      </c>
      <c r="C106" s="18">
        <v>13318800</v>
      </c>
      <c r="D106" s="18">
        <v>4351481</v>
      </c>
      <c r="E106" s="19">
        <f t="shared" si="8"/>
        <v>32.671719674445143</v>
      </c>
    </row>
    <row r="107" spans="1:5" ht="25.5" x14ac:dyDescent="0.2">
      <c r="A107" s="2" t="s">
        <v>143</v>
      </c>
      <c r="B107" s="18">
        <v>16072000</v>
      </c>
      <c r="C107" s="18">
        <v>16072000</v>
      </c>
      <c r="D107" s="18">
        <v>6953362</v>
      </c>
      <c r="E107" s="19">
        <f t="shared" si="8"/>
        <v>43.26382528621204</v>
      </c>
    </row>
    <row r="108" spans="1:5" x14ac:dyDescent="0.2">
      <c r="A108" s="2" t="s">
        <v>144</v>
      </c>
      <c r="B108" s="18">
        <v>164000000</v>
      </c>
      <c r="C108" s="18">
        <v>164000000</v>
      </c>
      <c r="D108" s="18">
        <v>109673511</v>
      </c>
      <c r="E108" s="19">
        <f t="shared" si="8"/>
        <v>66.874092073170729</v>
      </c>
    </row>
    <row r="109" spans="1:5" x14ac:dyDescent="0.2">
      <c r="A109" s="2" t="s">
        <v>145</v>
      </c>
      <c r="B109" s="18">
        <v>120800000</v>
      </c>
      <c r="C109" s="18">
        <v>79400000</v>
      </c>
      <c r="D109" s="18">
        <v>48280016</v>
      </c>
      <c r="E109" s="19">
        <f t="shared" si="8"/>
        <v>60.80606549118388</v>
      </c>
    </row>
    <row r="110" spans="1:5" x14ac:dyDescent="0.2">
      <c r="A110" s="2" t="s">
        <v>146</v>
      </c>
      <c r="B110" s="18">
        <v>31000000</v>
      </c>
      <c r="C110" s="18">
        <v>31000000</v>
      </c>
      <c r="D110" s="18">
        <v>22397847</v>
      </c>
      <c r="E110" s="19">
        <f t="shared" si="8"/>
        <v>72.251119354838707</v>
      </c>
    </row>
    <row r="111" spans="1:5" x14ac:dyDescent="0.2">
      <c r="A111" s="2" t="s">
        <v>147</v>
      </c>
      <c r="B111" s="18">
        <v>282960700</v>
      </c>
      <c r="C111" s="18">
        <v>283025700</v>
      </c>
      <c r="D111" s="18">
        <v>214458635</v>
      </c>
      <c r="E111" s="19">
        <f t="shared" si="8"/>
        <v>75.773555193044302</v>
      </c>
    </row>
    <row r="112" spans="1:5" x14ac:dyDescent="0.2">
      <c r="A112" s="2" t="s">
        <v>148</v>
      </c>
      <c r="B112" s="18">
        <v>32000000</v>
      </c>
      <c r="C112" s="18">
        <v>32000000</v>
      </c>
      <c r="D112" s="18">
        <v>1474576</v>
      </c>
      <c r="E112" s="19">
        <f t="shared" si="8"/>
        <v>4.6080500000000004</v>
      </c>
    </row>
    <row r="113" spans="1:5" x14ac:dyDescent="0.2">
      <c r="A113" s="2" t="s">
        <v>149</v>
      </c>
      <c r="B113" s="18">
        <v>10200300</v>
      </c>
      <c r="C113" s="18">
        <v>10200300</v>
      </c>
      <c r="D113" s="18">
        <v>500000</v>
      </c>
      <c r="E113" s="19">
        <f t="shared" si="8"/>
        <v>4.901816613236865</v>
      </c>
    </row>
    <row r="114" spans="1:5" x14ac:dyDescent="0.2">
      <c r="A114" s="2" t="s">
        <v>150</v>
      </c>
      <c r="B114" s="18">
        <v>5890000</v>
      </c>
      <c r="C114" s="18">
        <v>5890000</v>
      </c>
      <c r="D114" s="18">
        <v>69676</v>
      </c>
      <c r="E114" s="19">
        <f t="shared" si="8"/>
        <v>1.1829541595925297</v>
      </c>
    </row>
    <row r="115" spans="1:5" ht="25.5" x14ac:dyDescent="0.2">
      <c r="A115" s="2" t="s">
        <v>151</v>
      </c>
      <c r="B115" s="18">
        <v>105600000</v>
      </c>
      <c r="C115" s="18">
        <v>105600000</v>
      </c>
      <c r="D115" s="18">
        <v>89051569</v>
      </c>
      <c r="E115" s="19">
        <f t="shared" si="8"/>
        <v>84.329137310606058</v>
      </c>
    </row>
    <row r="116" spans="1:5" ht="25.5" x14ac:dyDescent="0.2">
      <c r="A116" s="2" t="s">
        <v>152</v>
      </c>
      <c r="B116" s="18">
        <v>310000000</v>
      </c>
      <c r="C116" s="18">
        <v>314000000</v>
      </c>
      <c r="D116" s="18">
        <v>290971169</v>
      </c>
      <c r="E116" s="19">
        <f t="shared" si="8"/>
        <v>92.66597738853504</v>
      </c>
    </row>
    <row r="117" spans="1:5" ht="25.5" x14ac:dyDescent="0.2">
      <c r="A117" s="2" t="s">
        <v>153</v>
      </c>
      <c r="B117" s="18">
        <v>229500000</v>
      </c>
      <c r="C117" s="18">
        <v>229500000</v>
      </c>
      <c r="D117" s="18">
        <v>179399271</v>
      </c>
      <c r="E117" s="19">
        <f t="shared" si="8"/>
        <v>78.169616993464047</v>
      </c>
    </row>
    <row r="118" spans="1:5" x14ac:dyDescent="0.2">
      <c r="A118" s="2" t="s">
        <v>154</v>
      </c>
      <c r="B118" s="18">
        <v>998500000</v>
      </c>
      <c r="C118" s="18">
        <v>1298050000</v>
      </c>
      <c r="D118" s="18">
        <v>1014338455</v>
      </c>
      <c r="E118" s="19">
        <f t="shared" si="8"/>
        <v>78.143249874812213</v>
      </c>
    </row>
    <row r="119" spans="1:5" ht="25.5" x14ac:dyDescent="0.2">
      <c r="A119" s="2" t="s">
        <v>155</v>
      </c>
      <c r="B119" s="18">
        <v>2680000</v>
      </c>
      <c r="C119" s="18">
        <v>2680000</v>
      </c>
      <c r="D119" s="18">
        <v>2000000</v>
      </c>
      <c r="E119" s="19">
        <f t="shared" si="8"/>
        <v>74.626865671641795</v>
      </c>
    </row>
    <row r="120" spans="1:5" x14ac:dyDescent="0.2">
      <c r="A120" s="2" t="s">
        <v>156</v>
      </c>
      <c r="B120" s="18">
        <v>215266400</v>
      </c>
      <c r="C120" s="18">
        <v>247496456</v>
      </c>
      <c r="D120" s="18">
        <v>28950284</v>
      </c>
      <c r="E120" s="19">
        <f t="shared" si="8"/>
        <v>11.697251939639894</v>
      </c>
    </row>
    <row r="121" spans="1:5" x14ac:dyDescent="0.2">
      <c r="A121" s="17" t="s">
        <v>157</v>
      </c>
      <c r="B121" s="1">
        <f>SUM(B122:B132)</f>
        <v>608724926</v>
      </c>
      <c r="C121" s="1">
        <f t="shared" ref="C121:D121" si="9">SUM(C122:C132)</f>
        <v>502568891</v>
      </c>
      <c r="D121" s="1">
        <f t="shared" si="9"/>
        <v>201588470</v>
      </c>
      <c r="E121" s="15">
        <f t="shared" si="8"/>
        <v>40.111609295769163</v>
      </c>
    </row>
    <row r="122" spans="1:5" x14ac:dyDescent="0.2">
      <c r="A122" s="2" t="s">
        <v>158</v>
      </c>
      <c r="B122" s="18">
        <v>5000000</v>
      </c>
      <c r="C122" s="18">
        <v>3500000</v>
      </c>
      <c r="D122" s="18">
        <v>1054483</v>
      </c>
      <c r="E122" s="19">
        <f t="shared" si="8"/>
        <v>30.128085714285714</v>
      </c>
    </row>
    <row r="123" spans="1:5" ht="25.5" x14ac:dyDescent="0.2">
      <c r="A123" s="2" t="s">
        <v>159</v>
      </c>
      <c r="B123" s="18">
        <v>45000000</v>
      </c>
      <c r="C123" s="18">
        <v>37000000</v>
      </c>
      <c r="D123" s="18">
        <v>27480335</v>
      </c>
      <c r="E123" s="19">
        <f t="shared" si="8"/>
        <v>74.271175675675664</v>
      </c>
    </row>
    <row r="124" spans="1:5" x14ac:dyDescent="0.2">
      <c r="A124" s="2" t="s">
        <v>160</v>
      </c>
      <c r="B124" s="18">
        <v>7100000</v>
      </c>
      <c r="C124" s="18">
        <v>5000000</v>
      </c>
      <c r="D124" s="18">
        <v>2385778</v>
      </c>
      <c r="E124" s="19">
        <f t="shared" si="8"/>
        <v>47.715560000000004</v>
      </c>
    </row>
    <row r="125" spans="1:5" x14ac:dyDescent="0.2">
      <c r="A125" s="2" t="s">
        <v>161</v>
      </c>
      <c r="B125" s="18">
        <v>278320176</v>
      </c>
      <c r="C125" s="18">
        <v>233320176</v>
      </c>
      <c r="D125" s="18">
        <v>65015878</v>
      </c>
      <c r="E125" s="19">
        <f t="shared" si="8"/>
        <v>27.865519011094865</v>
      </c>
    </row>
    <row r="126" spans="1:5" x14ac:dyDescent="0.2">
      <c r="A126" s="2" t="s">
        <v>162</v>
      </c>
      <c r="B126" s="18">
        <v>500000</v>
      </c>
      <c r="C126" s="18">
        <v>500000</v>
      </c>
      <c r="D126" s="18">
        <v>0</v>
      </c>
      <c r="E126" s="19">
        <f t="shared" si="8"/>
        <v>0</v>
      </c>
    </row>
    <row r="127" spans="1:5" x14ac:dyDescent="0.2">
      <c r="A127" s="2" t="s">
        <v>163</v>
      </c>
      <c r="B127" s="18">
        <v>33460000</v>
      </c>
      <c r="C127" s="18">
        <v>28002000</v>
      </c>
      <c r="D127" s="18">
        <v>6005073</v>
      </c>
      <c r="E127" s="19">
        <f t="shared" si="8"/>
        <v>21.445157488750805</v>
      </c>
    </row>
    <row r="128" spans="1:5" x14ac:dyDescent="0.2">
      <c r="A128" s="2" t="s">
        <v>164</v>
      </c>
      <c r="B128" s="18">
        <v>8424750</v>
      </c>
      <c r="C128" s="18">
        <v>8424750</v>
      </c>
      <c r="D128" s="18">
        <v>6824279</v>
      </c>
      <c r="E128" s="19">
        <f t="shared" si="8"/>
        <v>81.002747856019468</v>
      </c>
    </row>
    <row r="129" spans="1:5" x14ac:dyDescent="0.2">
      <c r="A129" s="2" t="s">
        <v>165</v>
      </c>
      <c r="B129" s="18">
        <v>96800000</v>
      </c>
      <c r="C129" s="18">
        <v>46800000</v>
      </c>
      <c r="D129" s="18">
        <v>3007930</v>
      </c>
      <c r="E129" s="19">
        <f t="shared" si="8"/>
        <v>6.4272008547008541</v>
      </c>
    </row>
    <row r="130" spans="1:5" x14ac:dyDescent="0.2">
      <c r="A130" s="2" t="s">
        <v>166</v>
      </c>
      <c r="B130" s="18">
        <v>36000000</v>
      </c>
      <c r="C130" s="18">
        <v>36000000</v>
      </c>
      <c r="D130" s="18">
        <v>24285365</v>
      </c>
      <c r="E130" s="19">
        <f t="shared" si="8"/>
        <v>67.45934722222222</v>
      </c>
    </row>
    <row r="131" spans="1:5" x14ac:dyDescent="0.2">
      <c r="A131" s="2" t="s">
        <v>167</v>
      </c>
      <c r="B131" s="18">
        <v>47960000</v>
      </c>
      <c r="C131" s="18">
        <v>53861965</v>
      </c>
      <c r="D131" s="18">
        <v>51019235</v>
      </c>
      <c r="E131" s="19">
        <f t="shared" si="8"/>
        <v>94.722194038037784</v>
      </c>
    </row>
    <row r="132" spans="1:5" x14ac:dyDescent="0.2">
      <c r="A132" s="2" t="s">
        <v>168</v>
      </c>
      <c r="B132" s="18">
        <v>50160000</v>
      </c>
      <c r="C132" s="18">
        <v>50160000</v>
      </c>
      <c r="D132" s="18">
        <v>14510114</v>
      </c>
      <c r="E132" s="19">
        <f t="shared" si="8"/>
        <v>28.927659489633172</v>
      </c>
    </row>
    <row r="133" spans="1:5" s="16" customFormat="1" x14ac:dyDescent="0.2">
      <c r="A133" s="17" t="s">
        <v>169</v>
      </c>
      <c r="B133" s="1">
        <f>SUM(B134:B135)</f>
        <v>1391180000</v>
      </c>
      <c r="C133" s="1">
        <f t="shared" ref="C133:D133" si="10">SUM(C134:C135)</f>
        <v>1500180000</v>
      </c>
      <c r="D133" s="1">
        <f t="shared" si="10"/>
        <v>1233661429</v>
      </c>
      <c r="E133" s="15">
        <f t="shared" si="8"/>
        <v>82.234227159407538</v>
      </c>
    </row>
    <row r="134" spans="1:5" x14ac:dyDescent="0.2">
      <c r="A134" s="2" t="s">
        <v>170</v>
      </c>
      <c r="B134" s="18">
        <v>1331180000</v>
      </c>
      <c r="C134" s="18">
        <v>1440180000</v>
      </c>
      <c r="D134" s="18">
        <v>1213200350</v>
      </c>
      <c r="E134" s="19">
        <f t="shared" si="8"/>
        <v>84.239494368759466</v>
      </c>
    </row>
    <row r="135" spans="1:5" x14ac:dyDescent="0.2">
      <c r="A135" s="2" t="s">
        <v>171</v>
      </c>
      <c r="B135" s="18">
        <v>60000000</v>
      </c>
      <c r="C135" s="18">
        <v>60000000</v>
      </c>
      <c r="D135" s="18">
        <v>20461079</v>
      </c>
      <c r="E135" s="19">
        <f t="shared" si="8"/>
        <v>34.101798333333335</v>
      </c>
    </row>
    <row r="136" spans="1:5" s="16" customFormat="1" x14ac:dyDescent="0.2">
      <c r="A136" s="17" t="s">
        <v>172</v>
      </c>
      <c r="B136" s="1">
        <f>SUM(B137)</f>
        <v>9620000</v>
      </c>
      <c r="C136" s="1">
        <f t="shared" ref="C136:D136" si="11">SUM(C137)</f>
        <v>9620000</v>
      </c>
      <c r="D136" s="1">
        <f t="shared" si="11"/>
        <v>0</v>
      </c>
      <c r="E136" s="15">
        <f t="shared" si="8"/>
        <v>0</v>
      </c>
    </row>
    <row r="137" spans="1:5" x14ac:dyDescent="0.2">
      <c r="A137" s="2" t="s">
        <v>173</v>
      </c>
      <c r="B137" s="18">
        <v>9620000</v>
      </c>
      <c r="C137" s="18">
        <v>9620000</v>
      </c>
      <c r="D137" s="18">
        <v>0</v>
      </c>
      <c r="E137" s="19">
        <f t="shared" si="8"/>
        <v>0</v>
      </c>
    </row>
    <row r="138" spans="1:5" s="16" customFormat="1" x14ac:dyDescent="0.2">
      <c r="A138" s="17" t="s">
        <v>174</v>
      </c>
      <c r="B138" s="1">
        <f>SUM(B139:B147)</f>
        <v>1224466628</v>
      </c>
      <c r="C138" s="1">
        <f t="shared" ref="C138:D138" si="12">SUM(C139:C147)</f>
        <v>1223579338</v>
      </c>
      <c r="D138" s="1">
        <f t="shared" si="12"/>
        <v>138696315</v>
      </c>
      <c r="E138" s="15">
        <f t="shared" si="8"/>
        <v>11.335293976662427</v>
      </c>
    </row>
    <row r="139" spans="1:5" ht="38.25" x14ac:dyDescent="0.2">
      <c r="A139" s="2" t="s">
        <v>175</v>
      </c>
      <c r="B139" s="18">
        <v>198930000</v>
      </c>
      <c r="C139" s="18">
        <v>198980000</v>
      </c>
      <c r="D139" s="18">
        <v>52957442</v>
      </c>
      <c r="E139" s="19">
        <f t="shared" ref="E139:E164" si="13">SUM(D139)/C139*100</f>
        <v>26.614454719067243</v>
      </c>
    </row>
    <row r="140" spans="1:5" ht="38.25" x14ac:dyDescent="0.2">
      <c r="A140" s="2" t="s">
        <v>176</v>
      </c>
      <c r="B140" s="18">
        <v>445600000</v>
      </c>
      <c r="C140" s="18">
        <v>445600000</v>
      </c>
      <c r="D140" s="18">
        <v>80877012</v>
      </c>
      <c r="E140" s="19">
        <f t="shared" si="13"/>
        <v>18.150137342908437</v>
      </c>
    </row>
    <row r="141" spans="1:5" ht="38.25" x14ac:dyDescent="0.2">
      <c r="A141" s="2" t="s">
        <v>177</v>
      </c>
      <c r="B141" s="18">
        <v>169673061</v>
      </c>
      <c r="C141" s="18">
        <v>169423061</v>
      </c>
      <c r="D141" s="18">
        <v>0</v>
      </c>
      <c r="E141" s="19">
        <f t="shared" si="13"/>
        <v>0</v>
      </c>
    </row>
    <row r="142" spans="1:5" ht="25.5" x14ac:dyDescent="0.2">
      <c r="A142" s="2" t="s">
        <v>178</v>
      </c>
      <c r="B142" s="18">
        <v>6080000</v>
      </c>
      <c r="C142" s="18">
        <v>6080000</v>
      </c>
      <c r="D142" s="18">
        <v>48176</v>
      </c>
      <c r="E142" s="19">
        <f t="shared" si="13"/>
        <v>0.7923684210526315</v>
      </c>
    </row>
    <row r="143" spans="1:5" x14ac:dyDescent="0.2">
      <c r="A143" s="2" t="s">
        <v>179</v>
      </c>
      <c r="B143" s="18">
        <v>49000000</v>
      </c>
      <c r="C143" s="18">
        <v>49000000</v>
      </c>
      <c r="D143" s="18">
        <v>2254872</v>
      </c>
      <c r="E143" s="19">
        <f t="shared" si="13"/>
        <v>4.6017795918367348</v>
      </c>
    </row>
    <row r="144" spans="1:5" ht="25.5" x14ac:dyDescent="0.2">
      <c r="A144" s="2" t="s">
        <v>180</v>
      </c>
      <c r="B144" s="18">
        <v>10454600</v>
      </c>
      <c r="C144" s="18">
        <v>10767310</v>
      </c>
      <c r="D144" s="18">
        <v>0</v>
      </c>
      <c r="E144" s="19">
        <f t="shared" si="13"/>
        <v>0</v>
      </c>
    </row>
    <row r="145" spans="1:5" ht="25.5" x14ac:dyDescent="0.2">
      <c r="A145" s="2" t="s">
        <v>181</v>
      </c>
      <c r="B145" s="18">
        <v>9000000</v>
      </c>
      <c r="C145" s="18">
        <v>9000000</v>
      </c>
      <c r="D145" s="18">
        <v>354417</v>
      </c>
      <c r="E145" s="19">
        <f t="shared" si="13"/>
        <v>3.9379666666666666</v>
      </c>
    </row>
    <row r="146" spans="1:5" ht="25.5" x14ac:dyDescent="0.2">
      <c r="A146" s="2" t="s">
        <v>182</v>
      </c>
      <c r="B146" s="18">
        <v>203189300</v>
      </c>
      <c r="C146" s="18">
        <v>202639300</v>
      </c>
      <c r="D146" s="18">
        <v>20067</v>
      </c>
      <c r="E146" s="19">
        <f t="shared" si="13"/>
        <v>9.9028174692668211E-3</v>
      </c>
    </row>
    <row r="147" spans="1:5" ht="38.25" x14ac:dyDescent="0.2">
      <c r="A147" s="2" t="s">
        <v>183</v>
      </c>
      <c r="B147" s="18">
        <v>132539667</v>
      </c>
      <c r="C147" s="18">
        <v>132089667</v>
      </c>
      <c r="D147" s="18">
        <v>2184329</v>
      </c>
      <c r="E147" s="19">
        <f t="shared" si="13"/>
        <v>1.6536713655277819</v>
      </c>
    </row>
    <row r="148" spans="1:5" s="16" customFormat="1" x14ac:dyDescent="0.2">
      <c r="A148" s="17" t="s">
        <v>184</v>
      </c>
      <c r="B148" s="1">
        <f>SUM(B149)</f>
        <v>37490000</v>
      </c>
      <c r="C148" s="1">
        <f t="shared" ref="C148:D148" si="14">SUM(C149)</f>
        <v>37490000</v>
      </c>
      <c r="D148" s="1">
        <f t="shared" si="14"/>
        <v>27446000</v>
      </c>
      <c r="E148" s="15">
        <f t="shared" si="13"/>
        <v>73.208855694851962</v>
      </c>
    </row>
    <row r="149" spans="1:5" x14ac:dyDescent="0.2">
      <c r="A149" s="2" t="s">
        <v>185</v>
      </c>
      <c r="B149" s="18">
        <v>37490000</v>
      </c>
      <c r="C149" s="18">
        <v>37490000</v>
      </c>
      <c r="D149" s="18">
        <v>27446000</v>
      </c>
      <c r="E149" s="19">
        <f t="shared" si="13"/>
        <v>73.208855694851962</v>
      </c>
    </row>
    <row r="150" spans="1:5" s="16" customFormat="1" x14ac:dyDescent="0.2">
      <c r="A150" s="17" t="s">
        <v>10</v>
      </c>
      <c r="B150" s="1">
        <f>SUM(B151:B164)</f>
        <v>11677230638</v>
      </c>
      <c r="C150" s="1">
        <f t="shared" ref="C150:D150" si="15">SUM(C151:C164)</f>
        <v>11725110930</v>
      </c>
      <c r="D150" s="1">
        <f t="shared" si="15"/>
        <v>11236078933</v>
      </c>
      <c r="E150" s="15">
        <f t="shared" si="13"/>
        <v>95.829190871458991</v>
      </c>
    </row>
    <row r="151" spans="1:5" x14ac:dyDescent="0.2">
      <c r="A151" s="2" t="s">
        <v>186</v>
      </c>
      <c r="B151" s="18">
        <v>13385484</v>
      </c>
      <c r="C151" s="18">
        <v>13039427</v>
      </c>
      <c r="D151" s="18">
        <v>11368635</v>
      </c>
      <c r="E151" s="19">
        <f t="shared" si="13"/>
        <v>87.186614871957175</v>
      </c>
    </row>
    <row r="152" spans="1:5" ht="25.5" x14ac:dyDescent="0.2">
      <c r="A152" s="2" t="s">
        <v>187</v>
      </c>
      <c r="B152" s="18">
        <v>1328271349</v>
      </c>
      <c r="C152" s="18">
        <v>1382030575</v>
      </c>
      <c r="D152" s="18">
        <v>1368718840</v>
      </c>
      <c r="E152" s="19">
        <f t="shared" si="13"/>
        <v>99.036798805988795</v>
      </c>
    </row>
    <row r="153" spans="1:5" x14ac:dyDescent="0.2">
      <c r="A153" s="2" t="s">
        <v>188</v>
      </c>
      <c r="B153" s="18">
        <v>927810036</v>
      </c>
      <c r="C153" s="18">
        <v>959498951</v>
      </c>
      <c r="D153" s="18">
        <v>760933012</v>
      </c>
      <c r="E153" s="19">
        <f t="shared" si="13"/>
        <v>79.305246890259497</v>
      </c>
    </row>
    <row r="154" spans="1:5" ht="25.5" x14ac:dyDescent="0.2">
      <c r="A154" s="2" t="s">
        <v>189</v>
      </c>
      <c r="B154" s="18">
        <v>404977632</v>
      </c>
      <c r="C154" s="18">
        <v>349817761</v>
      </c>
      <c r="D154" s="18">
        <v>337326507</v>
      </c>
      <c r="E154" s="19">
        <f t="shared" si="13"/>
        <v>96.42921103711484</v>
      </c>
    </row>
    <row r="155" spans="1:5" x14ac:dyDescent="0.2">
      <c r="A155" s="2" t="s">
        <v>190</v>
      </c>
      <c r="B155" s="18">
        <v>10402920</v>
      </c>
      <c r="C155" s="18">
        <v>11576109</v>
      </c>
      <c r="D155" s="18">
        <v>10632390</v>
      </c>
      <c r="E155" s="19">
        <f t="shared" si="13"/>
        <v>91.847701157616939</v>
      </c>
    </row>
    <row r="156" spans="1:5" x14ac:dyDescent="0.2">
      <c r="A156" s="2" t="s">
        <v>191</v>
      </c>
      <c r="B156" s="18">
        <v>79620600</v>
      </c>
      <c r="C156" s="18">
        <v>83057600</v>
      </c>
      <c r="D156" s="18">
        <v>80880060</v>
      </c>
      <c r="E156" s="19">
        <f t="shared" si="13"/>
        <v>97.378277243744108</v>
      </c>
    </row>
    <row r="157" spans="1:5" x14ac:dyDescent="0.2">
      <c r="A157" s="2" t="s">
        <v>192</v>
      </c>
      <c r="B157" s="18">
        <v>437815448</v>
      </c>
      <c r="C157" s="18">
        <v>410687448</v>
      </c>
      <c r="D157" s="18">
        <v>404635640</v>
      </c>
      <c r="E157" s="19">
        <f t="shared" si="13"/>
        <v>98.526420023433488</v>
      </c>
    </row>
    <row r="158" spans="1:5" ht="25.5" x14ac:dyDescent="0.2">
      <c r="A158" s="2" t="s">
        <v>193</v>
      </c>
      <c r="B158" s="18">
        <v>85000000</v>
      </c>
      <c r="C158" s="18">
        <v>85000000</v>
      </c>
      <c r="D158" s="18">
        <v>8568896</v>
      </c>
      <c r="E158" s="19">
        <f t="shared" si="13"/>
        <v>10.08105411764706</v>
      </c>
    </row>
    <row r="159" spans="1:5" x14ac:dyDescent="0.2">
      <c r="A159" s="2" t="s">
        <v>194</v>
      </c>
      <c r="B159" s="18">
        <v>8212507169</v>
      </c>
      <c r="C159" s="18">
        <v>8253563059</v>
      </c>
      <c r="D159" s="18">
        <v>8178021941</v>
      </c>
      <c r="E159" s="19">
        <f t="shared" si="13"/>
        <v>99.084745370453959</v>
      </c>
    </row>
    <row r="160" spans="1:5" x14ac:dyDescent="0.2">
      <c r="A160" s="2" t="s">
        <v>195</v>
      </c>
      <c r="B160" s="18">
        <v>95940000</v>
      </c>
      <c r="C160" s="18">
        <v>95940000</v>
      </c>
      <c r="D160" s="18">
        <v>28636404</v>
      </c>
      <c r="E160" s="19">
        <f t="shared" si="13"/>
        <v>29.848242651657287</v>
      </c>
    </row>
    <row r="161" spans="1:8" x14ac:dyDescent="0.2">
      <c r="A161" s="2" t="s">
        <v>196</v>
      </c>
      <c r="B161" s="18">
        <v>18800000</v>
      </c>
      <c r="C161" s="18">
        <v>18200000</v>
      </c>
      <c r="D161" s="18">
        <v>9088297</v>
      </c>
      <c r="E161" s="19">
        <f t="shared" si="13"/>
        <v>49.935697802197801</v>
      </c>
    </row>
    <row r="162" spans="1:8" x14ac:dyDescent="0.2">
      <c r="A162" s="2" t="s">
        <v>115</v>
      </c>
      <c r="B162" s="18">
        <v>3000000</v>
      </c>
      <c r="C162" s="18">
        <v>3000000</v>
      </c>
      <c r="D162" s="18">
        <v>1299000</v>
      </c>
      <c r="E162" s="19">
        <f t="shared" si="13"/>
        <v>43.3</v>
      </c>
    </row>
    <row r="163" spans="1:8" x14ac:dyDescent="0.2">
      <c r="A163" s="2" t="s">
        <v>197</v>
      </c>
      <c r="B163" s="18">
        <v>19300000</v>
      </c>
      <c r="C163" s="18">
        <v>19300000</v>
      </c>
      <c r="D163" s="18">
        <v>18365053</v>
      </c>
      <c r="E163" s="19">
        <f t="shared" si="13"/>
        <v>95.155715025906744</v>
      </c>
    </row>
    <row r="164" spans="1:8" x14ac:dyDescent="0.2">
      <c r="A164" s="2" t="s">
        <v>198</v>
      </c>
      <c r="B164" s="18">
        <v>40400000</v>
      </c>
      <c r="C164" s="18">
        <v>40400000</v>
      </c>
      <c r="D164" s="18">
        <v>17604258</v>
      </c>
      <c r="E164" s="19">
        <f t="shared" si="13"/>
        <v>43.574896039603964</v>
      </c>
    </row>
    <row r="165" spans="1:8" x14ac:dyDescent="0.2">
      <c r="A165" s="23"/>
      <c r="B165" s="24"/>
      <c r="C165" s="24"/>
      <c r="D165" s="24"/>
      <c r="E165" s="19"/>
    </row>
    <row r="166" spans="1:8" x14ac:dyDescent="0.2">
      <c r="A166" s="58" t="s">
        <v>11</v>
      </c>
      <c r="B166" s="59">
        <f>SUM(B168,B170,B175,B177,B180,B184,B207,B214,B254,B256)</f>
        <v>103363287099</v>
      </c>
      <c r="C166" s="59">
        <f t="shared" ref="C166:D166" si="16">SUM(C168,C170,C175,C177,C180,C184,C207,C214,C254,C256)</f>
        <v>109643591255</v>
      </c>
      <c r="D166" s="59">
        <f t="shared" si="16"/>
        <v>87536619278</v>
      </c>
      <c r="E166" s="57">
        <f>SUM(D166)/C166*100</f>
        <v>79.837424400314077</v>
      </c>
      <c r="F166" s="20"/>
      <c r="G166" s="20"/>
      <c r="H166" s="20"/>
    </row>
    <row r="167" spans="1:8" x14ac:dyDescent="0.2">
      <c r="A167" s="25"/>
      <c r="B167" s="26"/>
      <c r="C167" s="26"/>
      <c r="D167" s="26"/>
      <c r="E167" s="15"/>
      <c r="F167" s="20"/>
      <c r="G167" s="20"/>
      <c r="H167" s="20"/>
    </row>
    <row r="168" spans="1:8" s="16" customFormat="1" x14ac:dyDescent="0.2">
      <c r="A168" s="17" t="s">
        <v>45</v>
      </c>
      <c r="B168" s="1">
        <f>SUM(B169)</f>
        <v>10562132373</v>
      </c>
      <c r="C168" s="1">
        <f t="shared" ref="C168:D168" si="17">SUM(C169)</f>
        <v>11698802359</v>
      </c>
      <c r="D168" s="1">
        <f t="shared" si="17"/>
        <v>11652339285</v>
      </c>
      <c r="E168" s="15">
        <f>SUM(D168)/C168*100</f>
        <v>99.602839055022969</v>
      </c>
      <c r="F168" s="20"/>
      <c r="G168" s="20"/>
      <c r="H168" s="20"/>
    </row>
    <row r="169" spans="1:8" x14ac:dyDescent="0.2">
      <c r="A169" s="2" t="s">
        <v>46</v>
      </c>
      <c r="B169" s="18">
        <v>10562132373</v>
      </c>
      <c r="C169" s="18">
        <v>11698802359</v>
      </c>
      <c r="D169" s="18">
        <v>11652339285</v>
      </c>
      <c r="E169" s="15">
        <f>SUM(D169)/C169*100</f>
        <v>99.602839055022969</v>
      </c>
    </row>
    <row r="170" spans="1:8" s="16" customFormat="1" x14ac:dyDescent="0.2">
      <c r="A170" s="17" t="s">
        <v>47</v>
      </c>
      <c r="B170" s="1">
        <f>SUM(B171:B174)</f>
        <v>284556623</v>
      </c>
      <c r="C170" s="1">
        <f t="shared" ref="C170:D170" si="18">SUM(C171:C174)</f>
        <v>279651173</v>
      </c>
      <c r="D170" s="1">
        <f t="shared" si="18"/>
        <v>263777340</v>
      </c>
      <c r="E170" s="15">
        <f t="shared" ref="E170:E233" si="19">SUM(D170)/C170*100</f>
        <v>94.323702336124299</v>
      </c>
      <c r="F170" s="20"/>
      <c r="G170" s="20"/>
      <c r="H170" s="20"/>
    </row>
    <row r="171" spans="1:8" x14ac:dyDescent="0.2">
      <c r="A171" s="2" t="s">
        <v>48</v>
      </c>
      <c r="B171" s="18">
        <v>267605778</v>
      </c>
      <c r="C171" s="18">
        <v>263040328</v>
      </c>
      <c r="D171" s="18">
        <v>259533437</v>
      </c>
      <c r="E171" s="15">
        <f t="shared" si="19"/>
        <v>98.666785801757356</v>
      </c>
    </row>
    <row r="172" spans="1:8" x14ac:dyDescent="0.2">
      <c r="A172" s="2" t="s">
        <v>49</v>
      </c>
      <c r="B172" s="18">
        <v>101000</v>
      </c>
      <c r="C172" s="18">
        <v>261000</v>
      </c>
      <c r="D172" s="18">
        <v>0</v>
      </c>
      <c r="E172" s="15">
        <f t="shared" si="19"/>
        <v>0</v>
      </c>
    </row>
    <row r="173" spans="1:8" ht="38.25" x14ac:dyDescent="0.2">
      <c r="A173" s="2" t="s">
        <v>50</v>
      </c>
      <c r="B173" s="18">
        <v>15542850</v>
      </c>
      <c r="C173" s="18">
        <v>15542850</v>
      </c>
      <c r="D173" s="18">
        <v>3723687</v>
      </c>
      <c r="E173" s="15">
        <f t="shared" si="19"/>
        <v>23.957556046670977</v>
      </c>
    </row>
    <row r="174" spans="1:8" x14ac:dyDescent="0.2">
      <c r="A174" s="2" t="s">
        <v>278</v>
      </c>
      <c r="B174" s="18">
        <v>1306995</v>
      </c>
      <c r="C174" s="18">
        <v>806995</v>
      </c>
      <c r="D174" s="18">
        <v>520216</v>
      </c>
      <c r="E174" s="15">
        <f t="shared" si="19"/>
        <v>64.463348595716212</v>
      </c>
      <c r="F174" s="20"/>
      <c r="G174" s="20"/>
      <c r="H174" s="20"/>
    </row>
    <row r="175" spans="1:8" s="16" customFormat="1" x14ac:dyDescent="0.2">
      <c r="A175" s="17" t="s">
        <v>277</v>
      </c>
      <c r="B175" s="1">
        <f>SUM(B176)</f>
        <v>5423591</v>
      </c>
      <c r="C175" s="1">
        <f t="shared" ref="C175:D175" si="20">SUM(C176)</f>
        <v>5423591</v>
      </c>
      <c r="D175" s="1">
        <f t="shared" si="20"/>
        <v>0</v>
      </c>
      <c r="E175" s="15">
        <f t="shared" si="19"/>
        <v>0</v>
      </c>
    </row>
    <row r="176" spans="1:8" x14ac:dyDescent="0.2">
      <c r="A176" s="2" t="s">
        <v>276</v>
      </c>
      <c r="B176" s="18">
        <v>5423591</v>
      </c>
      <c r="C176" s="18">
        <v>5423591</v>
      </c>
      <c r="D176" s="18">
        <v>0</v>
      </c>
      <c r="E176" s="15">
        <f t="shared" si="19"/>
        <v>0</v>
      </c>
      <c r="F176" s="20"/>
      <c r="G176" s="20"/>
      <c r="H176" s="20"/>
    </row>
    <row r="177" spans="1:8" x14ac:dyDescent="0.2">
      <c r="A177" s="17" t="s">
        <v>53</v>
      </c>
      <c r="B177" s="1">
        <f>SUM(B178:B179)</f>
        <v>4270254</v>
      </c>
      <c r="C177" s="1">
        <f t="shared" ref="C177:D177" si="21">SUM(C178:C179)</f>
        <v>4731705</v>
      </c>
      <c r="D177" s="1">
        <f t="shared" si="21"/>
        <v>2257020</v>
      </c>
      <c r="E177" s="15">
        <f t="shared" si="19"/>
        <v>47.699930574708269</v>
      </c>
    </row>
    <row r="178" spans="1:8" x14ac:dyDescent="0.2">
      <c r="A178" s="2" t="s">
        <v>54</v>
      </c>
      <c r="B178" s="18">
        <v>2270254</v>
      </c>
      <c r="C178" s="18">
        <v>2731705</v>
      </c>
      <c r="D178" s="18">
        <v>2257020</v>
      </c>
      <c r="E178" s="15">
        <f t="shared" si="19"/>
        <v>82.623123653542379</v>
      </c>
      <c r="F178" s="20"/>
      <c r="G178" s="20"/>
      <c r="H178" s="20"/>
    </row>
    <row r="179" spans="1:8" x14ac:dyDescent="0.2">
      <c r="A179" s="2" t="s">
        <v>275</v>
      </c>
      <c r="B179" s="18">
        <v>2000000</v>
      </c>
      <c r="C179" s="18">
        <v>2000000</v>
      </c>
      <c r="D179" s="18">
        <v>0</v>
      </c>
      <c r="E179" s="15">
        <f t="shared" si="19"/>
        <v>0</v>
      </c>
    </row>
    <row r="180" spans="1:8" s="16" customFormat="1" ht="25.5" x14ac:dyDescent="0.2">
      <c r="A180" s="17" t="s">
        <v>55</v>
      </c>
      <c r="B180" s="1">
        <f>SUM(B181:B183)</f>
        <v>4987006</v>
      </c>
      <c r="C180" s="1">
        <f t="shared" ref="C180:D180" si="22">SUM(C181:C183)</f>
        <v>5005026</v>
      </c>
      <c r="D180" s="1">
        <f t="shared" si="22"/>
        <v>3331959</v>
      </c>
      <c r="E180" s="15">
        <f t="shared" si="19"/>
        <v>66.572261562677198</v>
      </c>
      <c r="F180" s="20"/>
      <c r="G180" s="20"/>
      <c r="H180" s="20"/>
    </row>
    <row r="181" spans="1:8" ht="25.5" x14ac:dyDescent="0.2">
      <c r="A181" s="2" t="s">
        <v>274</v>
      </c>
      <c r="B181" s="18">
        <v>1723773</v>
      </c>
      <c r="C181" s="18">
        <v>1723773</v>
      </c>
      <c r="D181" s="18">
        <v>1252837</v>
      </c>
      <c r="E181" s="15">
        <f t="shared" si="19"/>
        <v>72.679929433863975</v>
      </c>
    </row>
    <row r="182" spans="1:8" ht="25.5" x14ac:dyDescent="0.2">
      <c r="A182" s="2" t="s">
        <v>273</v>
      </c>
      <c r="B182" s="18">
        <v>1627910</v>
      </c>
      <c r="C182" s="18">
        <v>1635910</v>
      </c>
      <c r="D182" s="18">
        <v>1147682</v>
      </c>
      <c r="E182" s="15">
        <f t="shared" si="19"/>
        <v>70.15557090548991</v>
      </c>
    </row>
    <row r="183" spans="1:8" ht="25.5" x14ac:dyDescent="0.2">
      <c r="A183" s="2" t="s">
        <v>272</v>
      </c>
      <c r="B183" s="18">
        <v>1635323</v>
      </c>
      <c r="C183" s="18">
        <v>1645343</v>
      </c>
      <c r="D183" s="18">
        <v>931440</v>
      </c>
      <c r="E183" s="15">
        <f t="shared" si="19"/>
        <v>56.61068847042835</v>
      </c>
      <c r="F183" s="20"/>
      <c r="G183" s="20"/>
      <c r="H183" s="21"/>
    </row>
    <row r="184" spans="1:8" s="16" customFormat="1" x14ac:dyDescent="0.2">
      <c r="A184" s="17" t="s">
        <v>271</v>
      </c>
      <c r="B184" s="1">
        <f>SUM(B185:B206)</f>
        <v>33872832571</v>
      </c>
      <c r="C184" s="1">
        <f t="shared" ref="C184:D184" si="23">SUM(C185:C206)</f>
        <v>33032083502</v>
      </c>
      <c r="D184" s="1">
        <f t="shared" si="23"/>
        <v>20553245719</v>
      </c>
      <c r="E184" s="15">
        <f t="shared" si="19"/>
        <v>62.222068788835429</v>
      </c>
    </row>
    <row r="185" spans="1:8" x14ac:dyDescent="0.2">
      <c r="A185" s="2" t="s">
        <v>270</v>
      </c>
      <c r="B185" s="18">
        <v>2313006932</v>
      </c>
      <c r="C185" s="18">
        <v>2477683977</v>
      </c>
      <c r="D185" s="18">
        <v>1877283377</v>
      </c>
      <c r="E185" s="19">
        <f t="shared" si="19"/>
        <v>75.767668291297994</v>
      </c>
      <c r="H185" s="22"/>
    </row>
    <row r="186" spans="1:8" x14ac:dyDescent="0.2">
      <c r="A186" s="2" t="s">
        <v>269</v>
      </c>
      <c r="B186" s="18">
        <v>20000000</v>
      </c>
      <c r="C186" s="18">
        <v>54000000</v>
      </c>
      <c r="D186" s="18">
        <v>39503008</v>
      </c>
      <c r="E186" s="19">
        <f t="shared" si="19"/>
        <v>73.153718518518517</v>
      </c>
      <c r="F186" s="20"/>
      <c r="G186" s="20"/>
      <c r="H186" s="20"/>
    </row>
    <row r="187" spans="1:8" x14ac:dyDescent="0.2">
      <c r="A187" s="2" t="s">
        <v>268</v>
      </c>
      <c r="B187" s="18">
        <v>409928298</v>
      </c>
      <c r="C187" s="18">
        <v>800654307</v>
      </c>
      <c r="D187" s="18">
        <v>39898216</v>
      </c>
      <c r="E187" s="19">
        <f t="shared" si="19"/>
        <v>4.9832013206168888</v>
      </c>
    </row>
    <row r="188" spans="1:8" x14ac:dyDescent="0.2">
      <c r="A188" s="2" t="s">
        <v>267</v>
      </c>
      <c r="B188" s="18">
        <v>2930000000</v>
      </c>
      <c r="C188" s="18">
        <v>2051000000</v>
      </c>
      <c r="D188" s="18">
        <v>1476191219</v>
      </c>
      <c r="E188" s="19">
        <f t="shared" si="19"/>
        <v>71.974218381277424</v>
      </c>
    </row>
    <row r="189" spans="1:8" x14ac:dyDescent="0.2">
      <c r="A189" s="2" t="s">
        <v>266</v>
      </c>
      <c r="B189" s="18">
        <v>70000000</v>
      </c>
      <c r="C189" s="18">
        <v>91000000</v>
      </c>
      <c r="D189" s="18">
        <v>66565450</v>
      </c>
      <c r="E189" s="19">
        <f t="shared" si="19"/>
        <v>73.148846153846165</v>
      </c>
    </row>
    <row r="190" spans="1:8" x14ac:dyDescent="0.2">
      <c r="A190" s="2" t="s">
        <v>265</v>
      </c>
      <c r="B190" s="18">
        <v>594000000</v>
      </c>
      <c r="C190" s="18">
        <v>574000000</v>
      </c>
      <c r="D190" s="18">
        <v>573528618</v>
      </c>
      <c r="E190" s="19">
        <f t="shared" si="19"/>
        <v>99.917877700348441</v>
      </c>
    </row>
    <row r="191" spans="1:8" x14ac:dyDescent="0.2">
      <c r="A191" s="2" t="s">
        <v>264</v>
      </c>
      <c r="B191" s="18">
        <v>40000000</v>
      </c>
      <c r="C191" s="18">
        <v>60000000</v>
      </c>
      <c r="D191" s="18">
        <v>28654600</v>
      </c>
      <c r="E191" s="19">
        <f t="shared" si="19"/>
        <v>47.757666666666665</v>
      </c>
      <c r="F191" s="20"/>
      <c r="G191" s="20"/>
      <c r="H191" s="20"/>
    </row>
    <row r="192" spans="1:8" ht="25.5" x14ac:dyDescent="0.2">
      <c r="A192" s="2" t="s">
        <v>263</v>
      </c>
      <c r="B192" s="18">
        <v>12577502269</v>
      </c>
      <c r="C192" s="18">
        <v>12577502269</v>
      </c>
      <c r="D192" s="18">
        <v>10614680616</v>
      </c>
      <c r="E192" s="19">
        <f t="shared" si="19"/>
        <v>84.394185657689746</v>
      </c>
    </row>
    <row r="193" spans="1:8" x14ac:dyDescent="0.2">
      <c r="A193" s="2" t="s">
        <v>262</v>
      </c>
      <c r="B193" s="18">
        <v>579351600</v>
      </c>
      <c r="C193" s="18">
        <v>579351600</v>
      </c>
      <c r="D193" s="18">
        <v>0</v>
      </c>
      <c r="E193" s="19">
        <f t="shared" si="19"/>
        <v>0</v>
      </c>
    </row>
    <row r="194" spans="1:8" x14ac:dyDescent="0.2">
      <c r="A194" s="2" t="s">
        <v>261</v>
      </c>
      <c r="B194" s="18">
        <v>3882610000</v>
      </c>
      <c r="C194" s="18">
        <v>3771283588</v>
      </c>
      <c r="D194" s="18">
        <v>10116392</v>
      </c>
      <c r="E194" s="19">
        <f t="shared" si="19"/>
        <v>0.26824797880991386</v>
      </c>
      <c r="F194" s="20"/>
      <c r="G194" s="20"/>
      <c r="H194" s="20"/>
    </row>
    <row r="195" spans="1:8" x14ac:dyDescent="0.2">
      <c r="A195" s="2" t="s">
        <v>260</v>
      </c>
      <c r="B195" s="18">
        <v>1055600000</v>
      </c>
      <c r="C195" s="18">
        <v>533248883</v>
      </c>
      <c r="D195" s="18">
        <v>15962265</v>
      </c>
      <c r="E195" s="19">
        <f t="shared" si="19"/>
        <v>2.9933986753423727</v>
      </c>
    </row>
    <row r="196" spans="1:8" x14ac:dyDescent="0.2">
      <c r="A196" s="2" t="s">
        <v>259</v>
      </c>
      <c r="B196" s="18">
        <v>164948099</v>
      </c>
      <c r="C196" s="18">
        <v>165194655</v>
      </c>
      <c r="D196" s="18">
        <v>91548035</v>
      </c>
      <c r="E196" s="19">
        <f t="shared" si="19"/>
        <v>55.418279120471546</v>
      </c>
      <c r="F196" s="20"/>
      <c r="G196" s="20"/>
      <c r="H196" s="20"/>
    </row>
    <row r="197" spans="1:8" x14ac:dyDescent="0.2">
      <c r="A197" s="2" t="s">
        <v>258</v>
      </c>
      <c r="B197" s="18">
        <v>435517358</v>
      </c>
      <c r="C197" s="18">
        <v>387672237</v>
      </c>
      <c r="D197" s="18">
        <v>98616379</v>
      </c>
      <c r="E197" s="19">
        <f t="shared" si="19"/>
        <v>25.438081344989378</v>
      </c>
    </row>
    <row r="198" spans="1:8" x14ac:dyDescent="0.2">
      <c r="A198" s="2" t="s">
        <v>257</v>
      </c>
      <c r="B198" s="18">
        <v>537318130</v>
      </c>
      <c r="C198" s="18">
        <v>867746227</v>
      </c>
      <c r="D198" s="18">
        <v>501538938</v>
      </c>
      <c r="E198" s="19">
        <f t="shared" si="19"/>
        <v>57.797881730230792</v>
      </c>
      <c r="F198" s="20"/>
      <c r="G198" s="20"/>
      <c r="H198" s="20"/>
    </row>
    <row r="199" spans="1:8" x14ac:dyDescent="0.2">
      <c r="A199" s="2" t="s">
        <v>256</v>
      </c>
      <c r="B199" s="18">
        <v>2027113601</v>
      </c>
      <c r="C199" s="18">
        <v>1971925598</v>
      </c>
      <c r="D199" s="18">
        <v>187195101</v>
      </c>
      <c r="E199" s="19">
        <f t="shared" si="19"/>
        <v>9.493010344297991</v>
      </c>
    </row>
    <row r="200" spans="1:8" ht="25.5" x14ac:dyDescent="0.2">
      <c r="A200" s="2" t="s">
        <v>255</v>
      </c>
      <c r="B200" s="18">
        <v>2050000000</v>
      </c>
      <c r="C200" s="18">
        <v>1913883877</v>
      </c>
      <c r="D200" s="18">
        <v>1112384777</v>
      </c>
      <c r="E200" s="19">
        <f t="shared" si="19"/>
        <v>58.121853178660743</v>
      </c>
    </row>
    <row r="201" spans="1:8" x14ac:dyDescent="0.2">
      <c r="A201" s="2" t="s">
        <v>254</v>
      </c>
      <c r="B201" s="18">
        <v>2500000</v>
      </c>
      <c r="C201" s="18">
        <v>2500000</v>
      </c>
      <c r="D201" s="18">
        <v>1289523</v>
      </c>
      <c r="E201" s="19">
        <f t="shared" si="19"/>
        <v>51.580919999999999</v>
      </c>
    </row>
    <row r="202" spans="1:8" ht="25.5" x14ac:dyDescent="0.2">
      <c r="A202" s="2" t="s">
        <v>253</v>
      </c>
      <c r="B202" s="18">
        <v>17000000</v>
      </c>
      <c r="C202" s="18">
        <v>17000000</v>
      </c>
      <c r="D202" s="18">
        <v>2456599</v>
      </c>
      <c r="E202" s="19">
        <f t="shared" si="19"/>
        <v>14.450582352941177</v>
      </c>
    </row>
    <row r="203" spans="1:8" x14ac:dyDescent="0.2">
      <c r="A203" s="2" t="s">
        <v>252</v>
      </c>
      <c r="B203" s="18">
        <v>42000000</v>
      </c>
      <c r="C203" s="18">
        <v>50400000</v>
      </c>
      <c r="D203" s="18">
        <v>31890195</v>
      </c>
      <c r="E203" s="19">
        <f t="shared" si="19"/>
        <v>63.274196428571429</v>
      </c>
      <c r="F203" s="20"/>
      <c r="G203" s="20"/>
      <c r="H203" s="20"/>
    </row>
    <row r="204" spans="1:8" x14ac:dyDescent="0.2">
      <c r="A204" s="2" t="s">
        <v>251</v>
      </c>
      <c r="B204" s="18">
        <v>20000000</v>
      </c>
      <c r="C204" s="18">
        <v>26000000</v>
      </c>
      <c r="D204" s="18">
        <v>8497210</v>
      </c>
      <c r="E204" s="19">
        <f t="shared" si="19"/>
        <v>32.681576923076925</v>
      </c>
    </row>
    <row r="205" spans="1:8" x14ac:dyDescent="0.2">
      <c r="A205" s="2" t="s">
        <v>250</v>
      </c>
      <c r="B205" s="18">
        <v>3790436284</v>
      </c>
      <c r="C205" s="18">
        <v>3775436284</v>
      </c>
      <c r="D205" s="18">
        <v>3764635272</v>
      </c>
      <c r="E205" s="19">
        <f t="shared" si="19"/>
        <v>99.713913540382777</v>
      </c>
      <c r="F205" s="20"/>
      <c r="G205" s="20"/>
      <c r="H205" s="20"/>
    </row>
    <row r="206" spans="1:8" x14ac:dyDescent="0.2">
      <c r="A206" s="2" t="s">
        <v>249</v>
      </c>
      <c r="B206" s="18">
        <v>314000000</v>
      </c>
      <c r="C206" s="18">
        <v>284600000</v>
      </c>
      <c r="D206" s="18">
        <v>10809929</v>
      </c>
      <c r="E206" s="19">
        <f t="shared" si="19"/>
        <v>3.7982884750527059</v>
      </c>
    </row>
    <row r="207" spans="1:8" s="16" customFormat="1" x14ac:dyDescent="0.2">
      <c r="A207" s="17" t="s">
        <v>248</v>
      </c>
      <c r="B207" s="1">
        <f>SUM(B208:B213)</f>
        <v>8059879107</v>
      </c>
      <c r="C207" s="1">
        <f t="shared" ref="C207:D207" si="24">SUM(C208:C213)</f>
        <v>8000756339</v>
      </c>
      <c r="D207" s="1">
        <f t="shared" si="24"/>
        <v>4391957602</v>
      </c>
      <c r="E207" s="15">
        <f t="shared" si="19"/>
        <v>54.894280189376978</v>
      </c>
    </row>
    <row r="208" spans="1:8" x14ac:dyDescent="0.2">
      <c r="A208" s="2" t="s">
        <v>247</v>
      </c>
      <c r="B208" s="18">
        <v>1008615148</v>
      </c>
      <c r="C208" s="18">
        <v>1010460148</v>
      </c>
      <c r="D208" s="18">
        <v>191863628</v>
      </c>
      <c r="E208" s="19">
        <f t="shared" si="19"/>
        <v>18.987748144224685</v>
      </c>
    </row>
    <row r="209" spans="1:5" x14ac:dyDescent="0.2">
      <c r="A209" s="2" t="s">
        <v>246</v>
      </c>
      <c r="B209" s="18">
        <v>2463184526</v>
      </c>
      <c r="C209" s="18">
        <v>2513554802</v>
      </c>
      <c r="D209" s="18">
        <v>1394906748</v>
      </c>
      <c r="E209" s="19">
        <f t="shared" si="19"/>
        <v>55.495378373691807</v>
      </c>
    </row>
    <row r="210" spans="1:5" x14ac:dyDescent="0.2">
      <c r="A210" s="2" t="s">
        <v>245</v>
      </c>
      <c r="B210" s="18">
        <v>4022776000</v>
      </c>
      <c r="C210" s="18">
        <v>3912505881</v>
      </c>
      <c r="D210" s="18">
        <v>2467064364</v>
      </c>
      <c r="E210" s="19">
        <f t="shared" si="19"/>
        <v>63.055863404081101</v>
      </c>
    </row>
    <row r="211" spans="1:5" x14ac:dyDescent="0.2">
      <c r="A211" s="2" t="s">
        <v>244</v>
      </c>
      <c r="B211" s="18">
        <v>424907322</v>
      </c>
      <c r="C211" s="18">
        <v>423748397</v>
      </c>
      <c r="D211" s="18">
        <v>306292443</v>
      </c>
      <c r="E211" s="19">
        <f t="shared" si="19"/>
        <v>72.281675911566936</v>
      </c>
    </row>
    <row r="212" spans="1:5" x14ac:dyDescent="0.2">
      <c r="A212" s="2" t="s">
        <v>243</v>
      </c>
      <c r="B212" s="18">
        <v>134733611</v>
      </c>
      <c r="C212" s="18">
        <v>134824611</v>
      </c>
      <c r="D212" s="18">
        <v>31830419</v>
      </c>
      <c r="E212" s="19">
        <f t="shared" si="19"/>
        <v>23.608760124662997</v>
      </c>
    </row>
    <row r="213" spans="1:5" x14ac:dyDescent="0.2">
      <c r="A213" s="2" t="s">
        <v>242</v>
      </c>
      <c r="B213" s="18">
        <v>5662500</v>
      </c>
      <c r="C213" s="18">
        <v>5662500</v>
      </c>
      <c r="D213" s="18">
        <v>0</v>
      </c>
      <c r="E213" s="15">
        <f t="shared" si="19"/>
        <v>0</v>
      </c>
    </row>
    <row r="214" spans="1:5" s="16" customFormat="1" x14ac:dyDescent="0.2">
      <c r="A214" s="17" t="s">
        <v>241</v>
      </c>
      <c r="B214" s="1">
        <f>SUM(B215:B253)</f>
        <v>15938744058</v>
      </c>
      <c r="C214" s="1">
        <f t="shared" ref="C214:D214" si="25">SUM(C215:C253)</f>
        <v>17872871782</v>
      </c>
      <c r="D214" s="1">
        <f t="shared" si="25"/>
        <v>13214137685</v>
      </c>
      <c r="E214" s="15">
        <f t="shared" si="19"/>
        <v>73.934048462811262</v>
      </c>
    </row>
    <row r="215" spans="1:5" x14ac:dyDescent="0.2">
      <c r="A215" s="2" t="s">
        <v>240</v>
      </c>
      <c r="B215" s="18">
        <v>247646013</v>
      </c>
      <c r="C215" s="18">
        <v>240046013</v>
      </c>
      <c r="D215" s="18">
        <v>0</v>
      </c>
      <c r="E215" s="15">
        <f t="shared" si="19"/>
        <v>0</v>
      </c>
    </row>
    <row r="216" spans="1:5" x14ac:dyDescent="0.2">
      <c r="A216" s="2" t="s">
        <v>239</v>
      </c>
      <c r="B216" s="18">
        <v>437485575</v>
      </c>
      <c r="C216" s="18">
        <v>488029686</v>
      </c>
      <c r="D216" s="18">
        <v>484621722</v>
      </c>
      <c r="E216" s="19">
        <f t="shared" si="19"/>
        <v>99.301689200931108</v>
      </c>
    </row>
    <row r="217" spans="1:5" x14ac:dyDescent="0.2">
      <c r="A217" s="2" t="s">
        <v>238</v>
      </c>
      <c r="B217" s="18">
        <v>4345253879</v>
      </c>
      <c r="C217" s="18">
        <v>5589364145</v>
      </c>
      <c r="D217" s="18">
        <v>6032523392</v>
      </c>
      <c r="E217" s="19">
        <f t="shared" si="19"/>
        <v>107.92861648487208</v>
      </c>
    </row>
    <row r="218" spans="1:5" x14ac:dyDescent="0.2">
      <c r="A218" s="2" t="s">
        <v>237</v>
      </c>
      <c r="B218" s="18">
        <v>92000000</v>
      </c>
      <c r="C218" s="18">
        <v>132289100</v>
      </c>
      <c r="D218" s="18">
        <v>118373100</v>
      </c>
      <c r="E218" s="19">
        <f t="shared" si="19"/>
        <v>89.48061480499905</v>
      </c>
    </row>
    <row r="219" spans="1:5" x14ac:dyDescent="0.2">
      <c r="A219" s="2" t="s">
        <v>236</v>
      </c>
      <c r="B219" s="18">
        <v>47060141</v>
      </c>
      <c r="C219" s="18">
        <v>49172141</v>
      </c>
      <c r="D219" s="18">
        <v>20483847</v>
      </c>
      <c r="E219" s="19">
        <f t="shared" si="19"/>
        <v>41.657423458539256</v>
      </c>
    </row>
    <row r="220" spans="1:5" x14ac:dyDescent="0.2">
      <c r="A220" s="2" t="s">
        <v>235</v>
      </c>
      <c r="B220" s="18">
        <v>45354271</v>
      </c>
      <c r="C220" s="18">
        <v>45379416</v>
      </c>
      <c r="D220" s="18">
        <v>20003769</v>
      </c>
      <c r="E220" s="19">
        <f t="shared" si="19"/>
        <v>44.081151242669144</v>
      </c>
    </row>
    <row r="221" spans="1:5" x14ac:dyDescent="0.2">
      <c r="A221" s="2" t="s">
        <v>234</v>
      </c>
      <c r="B221" s="18">
        <v>17023660</v>
      </c>
      <c r="C221" s="18">
        <v>12723660</v>
      </c>
      <c r="D221" s="18">
        <v>1845277</v>
      </c>
      <c r="E221" s="19">
        <f t="shared" si="19"/>
        <v>14.50272170114574</v>
      </c>
    </row>
    <row r="222" spans="1:5" x14ac:dyDescent="0.2">
      <c r="A222" s="2" t="s">
        <v>233</v>
      </c>
      <c r="B222" s="18">
        <v>50000000</v>
      </c>
      <c r="C222" s="18">
        <v>40000000</v>
      </c>
      <c r="D222" s="18">
        <v>14278348</v>
      </c>
      <c r="E222" s="19">
        <f t="shared" si="19"/>
        <v>35.695869999999999</v>
      </c>
    </row>
    <row r="223" spans="1:5" x14ac:dyDescent="0.2">
      <c r="A223" s="2" t="s">
        <v>232</v>
      </c>
      <c r="B223" s="18">
        <v>60000000</v>
      </c>
      <c r="C223" s="18">
        <v>60000000</v>
      </c>
      <c r="D223" s="18">
        <v>41590231</v>
      </c>
      <c r="E223" s="19">
        <f t="shared" si="19"/>
        <v>69.317051666666657</v>
      </c>
    </row>
    <row r="224" spans="1:5" x14ac:dyDescent="0.2">
      <c r="A224" s="2" t="s">
        <v>231</v>
      </c>
      <c r="B224" s="18">
        <v>32500000</v>
      </c>
      <c r="C224" s="18">
        <v>22750000</v>
      </c>
      <c r="D224" s="18">
        <v>0</v>
      </c>
      <c r="E224" s="19">
        <f t="shared" si="19"/>
        <v>0</v>
      </c>
    </row>
    <row r="225" spans="1:8" x14ac:dyDescent="0.2">
      <c r="A225" s="2" t="s">
        <v>230</v>
      </c>
      <c r="B225" s="18">
        <v>34627922</v>
      </c>
      <c r="C225" s="18">
        <v>34854256</v>
      </c>
      <c r="D225" s="18">
        <v>11282278</v>
      </c>
      <c r="E225" s="19">
        <f t="shared" si="19"/>
        <v>32.369871845779755</v>
      </c>
    </row>
    <row r="226" spans="1:8" x14ac:dyDescent="0.2">
      <c r="A226" s="2" t="s">
        <v>229</v>
      </c>
      <c r="B226" s="18">
        <v>2045936</v>
      </c>
      <c r="C226" s="18">
        <v>2133682</v>
      </c>
      <c r="D226" s="18">
        <v>844788</v>
      </c>
      <c r="E226" s="19">
        <f t="shared" si="19"/>
        <v>39.592966524533644</v>
      </c>
    </row>
    <row r="227" spans="1:8" x14ac:dyDescent="0.2">
      <c r="A227" s="2" t="s">
        <v>228</v>
      </c>
      <c r="B227" s="18">
        <v>31370378</v>
      </c>
      <c r="C227" s="18">
        <v>31519378</v>
      </c>
      <c r="D227" s="18">
        <v>8646933</v>
      </c>
      <c r="E227" s="19">
        <f t="shared" si="19"/>
        <v>27.433704434142069</v>
      </c>
      <c r="F227" s="20"/>
      <c r="G227" s="20"/>
      <c r="H227" s="20"/>
    </row>
    <row r="228" spans="1:8" x14ac:dyDescent="0.2">
      <c r="A228" s="2" t="s">
        <v>227</v>
      </c>
      <c r="B228" s="18">
        <v>27041634</v>
      </c>
      <c r="C228" s="18">
        <v>27041634</v>
      </c>
      <c r="D228" s="18">
        <v>11768270</v>
      </c>
      <c r="E228" s="19">
        <f t="shared" si="19"/>
        <v>43.51907876572843</v>
      </c>
    </row>
    <row r="229" spans="1:8" x14ac:dyDescent="0.2">
      <c r="A229" s="2" t="s">
        <v>226</v>
      </c>
      <c r="B229" s="18">
        <v>70000000</v>
      </c>
      <c r="C229" s="18">
        <v>70000000</v>
      </c>
      <c r="D229" s="18">
        <v>6893440</v>
      </c>
      <c r="E229" s="19">
        <f t="shared" si="19"/>
        <v>9.8477714285714271</v>
      </c>
    </row>
    <row r="230" spans="1:8" x14ac:dyDescent="0.2">
      <c r="A230" s="2" t="s">
        <v>225</v>
      </c>
      <c r="B230" s="18">
        <v>15000000</v>
      </c>
      <c r="C230" s="18">
        <v>15000000</v>
      </c>
      <c r="D230" s="18">
        <v>0</v>
      </c>
      <c r="E230" s="19">
        <f t="shared" si="19"/>
        <v>0</v>
      </c>
    </row>
    <row r="231" spans="1:8" x14ac:dyDescent="0.2">
      <c r="A231" s="2" t="s">
        <v>224</v>
      </c>
      <c r="B231" s="18">
        <v>1000000</v>
      </c>
      <c r="C231" s="18">
        <v>1000000</v>
      </c>
      <c r="D231" s="18">
        <v>0</v>
      </c>
      <c r="E231" s="19">
        <f t="shared" si="19"/>
        <v>0</v>
      </c>
      <c r="F231" s="20"/>
      <c r="G231" s="20"/>
      <c r="H231" s="20"/>
    </row>
    <row r="232" spans="1:8" x14ac:dyDescent="0.2">
      <c r="A232" s="2" t="s">
        <v>223</v>
      </c>
      <c r="B232" s="18">
        <v>3670775</v>
      </c>
      <c r="C232" s="18">
        <v>3670775</v>
      </c>
      <c r="D232" s="18">
        <v>0</v>
      </c>
      <c r="E232" s="19">
        <f t="shared" si="19"/>
        <v>0</v>
      </c>
    </row>
    <row r="233" spans="1:8" x14ac:dyDescent="0.2">
      <c r="A233" s="2" t="s">
        <v>222</v>
      </c>
      <c r="B233" s="18">
        <v>12000000</v>
      </c>
      <c r="C233" s="18">
        <v>12000000</v>
      </c>
      <c r="D233" s="18">
        <v>3008933</v>
      </c>
      <c r="E233" s="19">
        <f t="shared" si="19"/>
        <v>25.074441666666669</v>
      </c>
      <c r="F233" s="20"/>
      <c r="G233" s="20"/>
      <c r="H233" s="20"/>
    </row>
    <row r="234" spans="1:8" x14ac:dyDescent="0.2">
      <c r="A234" s="2" t="s">
        <v>221</v>
      </c>
      <c r="B234" s="18">
        <v>8000000</v>
      </c>
      <c r="C234" s="18">
        <v>8000000</v>
      </c>
      <c r="D234" s="18">
        <v>0</v>
      </c>
      <c r="E234" s="19">
        <f t="shared" ref="E234:E297" si="26">SUM(D234)/C234*100</f>
        <v>0</v>
      </c>
    </row>
    <row r="235" spans="1:8" x14ac:dyDescent="0.2">
      <c r="A235" s="2" t="s">
        <v>220</v>
      </c>
      <c r="B235" s="18">
        <v>8000000</v>
      </c>
      <c r="C235" s="18">
        <v>8000000</v>
      </c>
      <c r="D235" s="18">
        <v>545127</v>
      </c>
      <c r="E235" s="19">
        <f t="shared" si="26"/>
        <v>6.8140875000000003</v>
      </c>
    </row>
    <row r="236" spans="1:8" x14ac:dyDescent="0.2">
      <c r="A236" s="2" t="s">
        <v>219</v>
      </c>
      <c r="B236" s="18">
        <v>3150000</v>
      </c>
      <c r="C236" s="18">
        <v>3150000</v>
      </c>
      <c r="D236" s="18">
        <v>1088385</v>
      </c>
      <c r="E236" s="19">
        <f t="shared" si="26"/>
        <v>34.551904761904758</v>
      </c>
    </row>
    <row r="237" spans="1:8" x14ac:dyDescent="0.2">
      <c r="A237" s="2" t="s">
        <v>218</v>
      </c>
      <c r="B237" s="18">
        <v>3150000</v>
      </c>
      <c r="C237" s="18">
        <v>3150000</v>
      </c>
      <c r="D237" s="18">
        <v>0</v>
      </c>
      <c r="E237" s="19">
        <f t="shared" si="26"/>
        <v>0</v>
      </c>
    </row>
    <row r="238" spans="1:8" x14ac:dyDescent="0.2">
      <c r="A238" s="2" t="s">
        <v>217</v>
      </c>
      <c r="B238" s="18">
        <v>3150000</v>
      </c>
      <c r="C238" s="18">
        <v>3150000</v>
      </c>
      <c r="D238" s="18">
        <v>0</v>
      </c>
      <c r="E238" s="19">
        <f t="shared" si="26"/>
        <v>0</v>
      </c>
    </row>
    <row r="239" spans="1:8" x14ac:dyDescent="0.2">
      <c r="A239" s="2" t="s">
        <v>216</v>
      </c>
      <c r="B239" s="18">
        <v>3150000</v>
      </c>
      <c r="C239" s="18">
        <v>4150000</v>
      </c>
      <c r="D239" s="18">
        <v>0</v>
      </c>
      <c r="E239" s="19">
        <f t="shared" si="26"/>
        <v>0</v>
      </c>
    </row>
    <row r="240" spans="1:8" x14ac:dyDescent="0.2">
      <c r="A240" s="2" t="s">
        <v>215</v>
      </c>
      <c r="B240" s="18">
        <v>3150000</v>
      </c>
      <c r="C240" s="18">
        <v>3150000</v>
      </c>
      <c r="D240" s="18">
        <v>0</v>
      </c>
      <c r="E240" s="19">
        <f t="shared" si="26"/>
        <v>0</v>
      </c>
    </row>
    <row r="241" spans="1:5" x14ac:dyDescent="0.2">
      <c r="A241" s="2" t="s">
        <v>214</v>
      </c>
      <c r="B241" s="18">
        <v>4100000</v>
      </c>
      <c r="C241" s="18">
        <v>4100000</v>
      </c>
      <c r="D241" s="18">
        <v>0</v>
      </c>
      <c r="E241" s="19">
        <f t="shared" si="26"/>
        <v>0</v>
      </c>
    </row>
    <row r="242" spans="1:5" x14ac:dyDescent="0.2">
      <c r="A242" s="2" t="s">
        <v>213</v>
      </c>
      <c r="B242" s="18">
        <v>1050000</v>
      </c>
      <c r="C242" s="18">
        <v>1050000</v>
      </c>
      <c r="D242" s="18">
        <v>738906</v>
      </c>
      <c r="E242" s="19">
        <f t="shared" si="26"/>
        <v>70.372</v>
      </c>
    </row>
    <row r="243" spans="1:5" x14ac:dyDescent="0.2">
      <c r="A243" s="2" t="s">
        <v>212</v>
      </c>
      <c r="B243" s="18">
        <v>3000000</v>
      </c>
      <c r="C243" s="18">
        <v>3000000</v>
      </c>
      <c r="D243" s="18">
        <v>2974754</v>
      </c>
      <c r="E243" s="19">
        <f t="shared" si="26"/>
        <v>99.158466666666669</v>
      </c>
    </row>
    <row r="244" spans="1:5" x14ac:dyDescent="0.2">
      <c r="A244" s="2" t="s">
        <v>211</v>
      </c>
      <c r="B244" s="18">
        <v>897474396</v>
      </c>
      <c r="C244" s="18">
        <v>810055283</v>
      </c>
      <c r="D244" s="18">
        <v>452012174</v>
      </c>
      <c r="E244" s="19">
        <f t="shared" si="26"/>
        <v>55.800163703148144</v>
      </c>
    </row>
    <row r="245" spans="1:5" x14ac:dyDescent="0.2">
      <c r="A245" s="2" t="s">
        <v>210</v>
      </c>
      <c r="B245" s="18">
        <v>4044809129</v>
      </c>
      <c r="C245" s="18">
        <v>4657784221</v>
      </c>
      <c r="D245" s="18">
        <v>3040573742</v>
      </c>
      <c r="E245" s="19">
        <f t="shared" si="26"/>
        <v>65.279403204024035</v>
      </c>
    </row>
    <row r="246" spans="1:5" x14ac:dyDescent="0.2">
      <c r="A246" s="2" t="s">
        <v>209</v>
      </c>
      <c r="B246" s="18">
        <v>81018371</v>
      </c>
      <c r="C246" s="18">
        <v>129965688</v>
      </c>
      <c r="D246" s="18">
        <v>77025383</v>
      </c>
      <c r="E246" s="19">
        <f t="shared" si="26"/>
        <v>59.265937175664398</v>
      </c>
    </row>
    <row r="247" spans="1:5" x14ac:dyDescent="0.2">
      <c r="A247" s="2" t="s">
        <v>208</v>
      </c>
      <c r="B247" s="18">
        <v>418289353</v>
      </c>
      <c r="C247" s="18">
        <v>438906499</v>
      </c>
      <c r="D247" s="18">
        <v>213907928</v>
      </c>
      <c r="E247" s="19">
        <f t="shared" si="26"/>
        <v>48.736559719978075</v>
      </c>
    </row>
    <row r="248" spans="1:5" x14ac:dyDescent="0.2">
      <c r="A248" s="2" t="s">
        <v>207</v>
      </c>
      <c r="B248" s="18">
        <v>212937377</v>
      </c>
      <c r="C248" s="18">
        <v>275937377</v>
      </c>
      <c r="D248" s="18">
        <v>331710256</v>
      </c>
      <c r="E248" s="19">
        <f t="shared" si="26"/>
        <v>120.2121508895839</v>
      </c>
    </row>
    <row r="249" spans="1:5" x14ac:dyDescent="0.2">
      <c r="A249" s="2" t="s">
        <v>206</v>
      </c>
      <c r="B249" s="18">
        <v>978960405</v>
      </c>
      <c r="C249" s="18">
        <v>985514405</v>
      </c>
      <c r="D249" s="18">
        <v>713169617</v>
      </c>
      <c r="E249" s="19">
        <f t="shared" si="26"/>
        <v>72.365214895057775</v>
      </c>
    </row>
    <row r="250" spans="1:5" x14ac:dyDescent="0.2">
      <c r="A250" s="2" t="s">
        <v>205</v>
      </c>
      <c r="B250" s="18">
        <v>505402968</v>
      </c>
      <c r="C250" s="18">
        <v>560158132</v>
      </c>
      <c r="D250" s="18">
        <v>317060203</v>
      </c>
      <c r="E250" s="19">
        <f t="shared" si="26"/>
        <v>56.601910226307304</v>
      </c>
    </row>
    <row r="251" spans="1:5" ht="25.5" x14ac:dyDescent="0.2">
      <c r="A251" s="2" t="s">
        <v>204</v>
      </c>
      <c r="B251" s="18">
        <v>4400000</v>
      </c>
      <c r="C251" s="18">
        <v>4400000</v>
      </c>
      <c r="D251" s="18">
        <v>1008940</v>
      </c>
      <c r="E251" s="19">
        <f t="shared" si="26"/>
        <v>22.930454545454545</v>
      </c>
    </row>
    <row r="252" spans="1:5" x14ac:dyDescent="0.2">
      <c r="A252" s="2" t="s">
        <v>203</v>
      </c>
      <c r="B252" s="18">
        <v>2230500</v>
      </c>
      <c r="C252" s="18">
        <v>2230500</v>
      </c>
      <c r="D252" s="18">
        <v>875201</v>
      </c>
      <c r="E252" s="19">
        <f t="shared" si="26"/>
        <v>39.237883882537552</v>
      </c>
    </row>
    <row r="253" spans="1:5" x14ac:dyDescent="0.2">
      <c r="A253" s="2" t="s">
        <v>202</v>
      </c>
      <c r="B253" s="18">
        <v>3182241375</v>
      </c>
      <c r="C253" s="18">
        <v>3090045791</v>
      </c>
      <c r="D253" s="18">
        <v>1285282741</v>
      </c>
      <c r="E253" s="19">
        <f t="shared" si="26"/>
        <v>41.594294322222879</v>
      </c>
    </row>
    <row r="254" spans="1:5" s="16" customFormat="1" x14ac:dyDescent="0.2">
      <c r="A254" s="17" t="s">
        <v>157</v>
      </c>
      <c r="B254" s="1">
        <f>SUM(B255)</f>
        <v>3000000</v>
      </c>
      <c r="C254" s="1">
        <f t="shared" ref="C254:D254" si="27">SUM(C255)</f>
        <v>3000000</v>
      </c>
      <c r="D254" s="1">
        <f t="shared" si="27"/>
        <v>0</v>
      </c>
      <c r="E254" s="15">
        <f t="shared" si="26"/>
        <v>0</v>
      </c>
    </row>
    <row r="255" spans="1:5" x14ac:dyDescent="0.2">
      <c r="A255" s="2" t="s">
        <v>166</v>
      </c>
      <c r="B255" s="18">
        <v>3000000</v>
      </c>
      <c r="C255" s="18">
        <v>3000000</v>
      </c>
      <c r="D255" s="18">
        <v>0</v>
      </c>
      <c r="E255" s="15">
        <f t="shared" si="26"/>
        <v>0</v>
      </c>
    </row>
    <row r="256" spans="1:5" s="16" customFormat="1" x14ac:dyDescent="0.2">
      <c r="A256" s="17" t="s">
        <v>12</v>
      </c>
      <c r="B256" s="1">
        <f>SUM(B257:B270)</f>
        <v>34627461516</v>
      </c>
      <c r="C256" s="1">
        <f t="shared" ref="C256:D256" si="28">SUM(C257:C270)</f>
        <v>38741265778</v>
      </c>
      <c r="D256" s="1">
        <f t="shared" si="28"/>
        <v>37455572668</v>
      </c>
      <c r="E256" s="15">
        <f t="shared" si="26"/>
        <v>96.681334271917081</v>
      </c>
    </row>
    <row r="257" spans="1:10" x14ac:dyDescent="0.2">
      <c r="A257" s="2" t="s">
        <v>186</v>
      </c>
      <c r="B257" s="18">
        <v>17187900</v>
      </c>
      <c r="C257" s="18">
        <v>20819738</v>
      </c>
      <c r="D257" s="18">
        <v>17169624</v>
      </c>
      <c r="E257" s="19">
        <f t="shared" si="26"/>
        <v>82.468011845297966</v>
      </c>
    </row>
    <row r="258" spans="1:10" ht="25.5" x14ac:dyDescent="0.2">
      <c r="A258" s="2" t="s">
        <v>187</v>
      </c>
      <c r="B258" s="18">
        <v>4476035186</v>
      </c>
      <c r="C258" s="18">
        <v>5381269286</v>
      </c>
      <c r="D258" s="18">
        <v>5216174009</v>
      </c>
      <c r="E258" s="19">
        <f t="shared" si="26"/>
        <v>96.932038368168733</v>
      </c>
    </row>
    <row r="259" spans="1:10" x14ac:dyDescent="0.2">
      <c r="A259" s="2" t="s">
        <v>188</v>
      </c>
      <c r="B259" s="18">
        <v>580724406</v>
      </c>
      <c r="C259" s="18">
        <v>587488579</v>
      </c>
      <c r="D259" s="18">
        <v>381530683</v>
      </c>
      <c r="E259" s="19">
        <f t="shared" si="26"/>
        <v>64.942655336283579</v>
      </c>
    </row>
    <row r="260" spans="1:10" ht="25.5" x14ac:dyDescent="0.2">
      <c r="A260" s="2" t="s">
        <v>189</v>
      </c>
      <c r="B260" s="18">
        <v>588598869</v>
      </c>
      <c r="C260" s="18">
        <v>558143748</v>
      </c>
      <c r="D260" s="18">
        <v>525205407</v>
      </c>
      <c r="E260" s="19">
        <f t="shared" si="26"/>
        <v>94.098591784279918</v>
      </c>
    </row>
    <row r="261" spans="1:10" x14ac:dyDescent="0.2">
      <c r="A261" s="2" t="s">
        <v>190</v>
      </c>
      <c r="B261" s="18">
        <v>42828016</v>
      </c>
      <c r="C261" s="18">
        <v>46073596</v>
      </c>
      <c r="D261" s="18">
        <v>42047679</v>
      </c>
      <c r="E261" s="19">
        <f t="shared" si="26"/>
        <v>91.261986583378473</v>
      </c>
    </row>
    <row r="262" spans="1:10" x14ac:dyDescent="0.2">
      <c r="A262" s="2" t="s">
        <v>191</v>
      </c>
      <c r="B262" s="18">
        <v>156227856</v>
      </c>
      <c r="C262" s="18">
        <v>175214251</v>
      </c>
      <c r="D262" s="18">
        <v>164583869</v>
      </c>
      <c r="E262" s="19">
        <f t="shared" si="26"/>
        <v>93.932923869303295</v>
      </c>
    </row>
    <row r="263" spans="1:10" x14ac:dyDescent="0.2">
      <c r="A263" s="2" t="s">
        <v>192</v>
      </c>
      <c r="B263" s="18">
        <v>1219645017</v>
      </c>
      <c r="C263" s="18">
        <v>1295823160</v>
      </c>
      <c r="D263" s="18">
        <v>1267388953</v>
      </c>
      <c r="E263" s="19">
        <f t="shared" si="26"/>
        <v>97.805703133134301</v>
      </c>
    </row>
    <row r="264" spans="1:10" x14ac:dyDescent="0.2">
      <c r="A264" s="2" t="s">
        <v>201</v>
      </c>
      <c r="B264" s="18">
        <v>234729030</v>
      </c>
      <c r="C264" s="18">
        <v>236796633</v>
      </c>
      <c r="D264" s="18">
        <v>140702594</v>
      </c>
      <c r="E264" s="19">
        <f t="shared" si="26"/>
        <v>59.41917003524285</v>
      </c>
    </row>
    <row r="265" spans="1:10" x14ac:dyDescent="0.2">
      <c r="A265" s="2" t="s">
        <v>194</v>
      </c>
      <c r="B265" s="18">
        <v>26505012858</v>
      </c>
      <c r="C265" s="18">
        <v>29796030414</v>
      </c>
      <c r="D265" s="18">
        <v>29470184285</v>
      </c>
      <c r="E265" s="19">
        <f t="shared" si="26"/>
        <v>98.906410939737469</v>
      </c>
    </row>
    <row r="266" spans="1:10" x14ac:dyDescent="0.2">
      <c r="A266" s="2" t="s">
        <v>104</v>
      </c>
      <c r="B266" s="18">
        <v>642393882</v>
      </c>
      <c r="C266" s="18">
        <v>481700000</v>
      </c>
      <c r="D266" s="18">
        <v>149315125</v>
      </c>
      <c r="E266" s="19">
        <f t="shared" si="26"/>
        <v>30.99753477268009</v>
      </c>
    </row>
    <row r="267" spans="1:10" x14ac:dyDescent="0.2">
      <c r="A267" s="2" t="s">
        <v>200</v>
      </c>
      <c r="B267" s="18">
        <v>8745000</v>
      </c>
      <c r="C267" s="18">
        <v>8745000</v>
      </c>
      <c r="D267" s="18">
        <v>3381248</v>
      </c>
      <c r="E267" s="19">
        <f t="shared" si="26"/>
        <v>38.664928530588909</v>
      </c>
    </row>
    <row r="268" spans="1:10" x14ac:dyDescent="0.2">
      <c r="A268" s="2" t="s">
        <v>196</v>
      </c>
      <c r="B268" s="18">
        <v>122321802</v>
      </c>
      <c r="C268" s="18">
        <v>120149679</v>
      </c>
      <c r="D268" s="18">
        <v>61344555</v>
      </c>
      <c r="E268" s="19">
        <f t="shared" si="26"/>
        <v>51.056778104251109</v>
      </c>
    </row>
    <row r="269" spans="1:10" x14ac:dyDescent="0.2">
      <c r="A269" s="2" t="s">
        <v>115</v>
      </c>
      <c r="B269" s="18">
        <v>31000000</v>
      </c>
      <c r="C269" s="18">
        <v>31000000</v>
      </c>
      <c r="D269" s="18">
        <v>15940235</v>
      </c>
      <c r="E269" s="19">
        <f t="shared" si="26"/>
        <v>51.420112903225814</v>
      </c>
      <c r="F269" s="20"/>
      <c r="G269" s="20"/>
      <c r="H269" s="20"/>
    </row>
    <row r="270" spans="1:10" x14ac:dyDescent="0.2">
      <c r="A270" s="2" t="s">
        <v>199</v>
      </c>
      <c r="B270" s="18">
        <v>2011694</v>
      </c>
      <c r="C270" s="18">
        <v>2011694</v>
      </c>
      <c r="D270" s="18">
        <v>604402</v>
      </c>
      <c r="E270" s="19">
        <f t="shared" si="26"/>
        <v>30.044430216523981</v>
      </c>
    </row>
    <row r="271" spans="1:10" x14ac:dyDescent="0.2">
      <c r="A271" s="27"/>
      <c r="B271" s="28"/>
      <c r="C271" s="28"/>
      <c r="D271" s="28"/>
      <c r="E271" s="15"/>
    </row>
    <row r="272" spans="1:10" x14ac:dyDescent="0.2">
      <c r="A272" s="55" t="s">
        <v>13</v>
      </c>
      <c r="B272" s="56">
        <f>SUM(B274,B276,B279,B281,B286,B288,B290,B303,B305,B313)</f>
        <v>75333550547</v>
      </c>
      <c r="C272" s="56">
        <f t="shared" ref="C272:D272" si="29">SUM(C274,C276,C279,C281,C286,C288,C290,C303,C305,C313)</f>
        <v>75418639201</v>
      </c>
      <c r="D272" s="56">
        <f t="shared" si="29"/>
        <v>71593195035</v>
      </c>
      <c r="E272" s="57">
        <f t="shared" si="26"/>
        <v>94.927720512425694</v>
      </c>
      <c r="F272" s="20"/>
      <c r="G272" s="20"/>
      <c r="H272" s="20"/>
      <c r="I272" s="20"/>
      <c r="J272" s="20"/>
    </row>
    <row r="273" spans="1:10" x14ac:dyDescent="0.2">
      <c r="A273" s="13"/>
      <c r="B273" s="14"/>
      <c r="C273" s="14"/>
      <c r="D273" s="14"/>
      <c r="E273" s="15"/>
      <c r="F273" s="20"/>
      <c r="G273" s="20"/>
      <c r="H273" s="20"/>
      <c r="I273" s="20"/>
      <c r="J273" s="20"/>
    </row>
    <row r="274" spans="1:10" s="16" customFormat="1" x14ac:dyDescent="0.2">
      <c r="A274" s="17" t="s">
        <v>45</v>
      </c>
      <c r="B274" s="1">
        <f>SUM(B275)</f>
        <v>13000</v>
      </c>
      <c r="C274" s="1">
        <f t="shared" ref="C274:D274" si="30">SUM(C275)</f>
        <v>13000</v>
      </c>
      <c r="D274" s="1">
        <f t="shared" si="30"/>
        <v>0</v>
      </c>
      <c r="E274" s="15">
        <f t="shared" si="26"/>
        <v>0</v>
      </c>
      <c r="H274" s="49"/>
      <c r="I274" s="49"/>
      <c r="J274" s="49"/>
    </row>
    <row r="275" spans="1:10" x14ac:dyDescent="0.2">
      <c r="A275" s="2" t="s">
        <v>46</v>
      </c>
      <c r="B275" s="18">
        <v>13000</v>
      </c>
      <c r="C275" s="18">
        <v>13000</v>
      </c>
      <c r="D275" s="18">
        <v>0</v>
      </c>
      <c r="E275" s="15">
        <f t="shared" si="26"/>
        <v>0</v>
      </c>
      <c r="F275" s="20"/>
      <c r="G275" s="20"/>
      <c r="H275" s="29"/>
      <c r="I275" s="29"/>
      <c r="J275" s="20"/>
    </row>
    <row r="276" spans="1:10" s="16" customFormat="1" x14ac:dyDescent="0.2">
      <c r="A276" s="17" t="s">
        <v>47</v>
      </c>
      <c r="B276" s="1">
        <f>SUM(B277:B278)</f>
        <v>715676083</v>
      </c>
      <c r="C276" s="1">
        <f t="shared" ref="C276:D276" si="31">SUM(C277:C278)</f>
        <v>879744737</v>
      </c>
      <c r="D276" s="1">
        <f t="shared" si="31"/>
        <v>878577913</v>
      </c>
      <c r="E276" s="15">
        <f t="shared" si="26"/>
        <v>99.867367890829456</v>
      </c>
    </row>
    <row r="277" spans="1:10" x14ac:dyDescent="0.2">
      <c r="A277" s="2" t="s">
        <v>48</v>
      </c>
      <c r="B277" s="18">
        <v>115676083</v>
      </c>
      <c r="C277" s="18">
        <v>119550037</v>
      </c>
      <c r="D277" s="18">
        <v>119301860</v>
      </c>
      <c r="E277" s="19">
        <f t="shared" si="26"/>
        <v>99.792407425185488</v>
      </c>
      <c r="F277" s="20"/>
      <c r="G277" s="20"/>
      <c r="H277" s="20"/>
      <c r="I277" s="20"/>
      <c r="J277" s="20"/>
    </row>
    <row r="278" spans="1:10" x14ac:dyDescent="0.2">
      <c r="A278" s="2" t="s">
        <v>278</v>
      </c>
      <c r="B278" s="18">
        <v>600000000</v>
      </c>
      <c r="C278" s="18">
        <v>760194700</v>
      </c>
      <c r="D278" s="18">
        <v>759276053</v>
      </c>
      <c r="E278" s="19">
        <f t="shared" si="26"/>
        <v>99.879156352971151</v>
      </c>
    </row>
    <row r="279" spans="1:10" s="16" customFormat="1" x14ac:dyDescent="0.2">
      <c r="A279" s="17" t="s">
        <v>53</v>
      </c>
      <c r="B279" s="1">
        <f>SUM(B280)</f>
        <v>3179830</v>
      </c>
      <c r="C279" s="1">
        <f t="shared" ref="C279:D279" si="32">SUM(C280)</f>
        <v>3179830</v>
      </c>
      <c r="D279" s="1">
        <f t="shared" si="32"/>
        <v>102093</v>
      </c>
      <c r="E279" s="15">
        <f t="shared" si="26"/>
        <v>3.2106433362789835</v>
      </c>
      <c r="F279" s="20"/>
    </row>
    <row r="280" spans="1:10" x14ac:dyDescent="0.2">
      <c r="A280" s="2" t="s">
        <v>54</v>
      </c>
      <c r="B280" s="18">
        <v>3179830</v>
      </c>
      <c r="C280" s="18">
        <v>3179830</v>
      </c>
      <c r="D280" s="18">
        <v>102093</v>
      </c>
      <c r="E280" s="19">
        <f t="shared" si="26"/>
        <v>3.2106433362789835</v>
      </c>
      <c r="F280" s="20"/>
      <c r="G280" s="20"/>
      <c r="H280" s="20"/>
      <c r="I280" s="20"/>
      <c r="J280" s="20"/>
    </row>
    <row r="281" spans="1:10" s="16" customFormat="1" x14ac:dyDescent="0.2">
      <c r="A281" s="17" t="s">
        <v>312</v>
      </c>
      <c r="B281" s="1">
        <f>SUM(B282:B285)</f>
        <v>27691890000</v>
      </c>
      <c r="C281" s="1">
        <f t="shared" ref="C281:D281" si="33">SUM(C282:C285)</f>
        <v>27488690000</v>
      </c>
      <c r="D281" s="1">
        <f t="shared" si="33"/>
        <v>26787453516</v>
      </c>
      <c r="E281" s="15">
        <f t="shared" si="26"/>
        <v>97.448999992360498</v>
      </c>
      <c r="F281" s="20"/>
      <c r="G281" s="20"/>
      <c r="H281" s="20"/>
      <c r="I281" s="20"/>
      <c r="J281" s="20"/>
    </row>
    <row r="282" spans="1:10" x14ac:dyDescent="0.2">
      <c r="A282" s="2" t="s">
        <v>311</v>
      </c>
      <c r="B282" s="18">
        <v>12500000</v>
      </c>
      <c r="C282" s="18">
        <v>12500000</v>
      </c>
      <c r="D282" s="18">
        <v>425883</v>
      </c>
      <c r="E282" s="19">
        <f t="shared" si="26"/>
        <v>3.4070640000000001</v>
      </c>
      <c r="F282" s="20"/>
      <c r="G282" s="20"/>
      <c r="H282" s="20"/>
      <c r="I282" s="20"/>
      <c r="J282" s="20"/>
    </row>
    <row r="283" spans="1:10" ht="25.5" x14ac:dyDescent="0.2">
      <c r="A283" s="2" t="s">
        <v>310</v>
      </c>
      <c r="B283" s="18">
        <v>28500000</v>
      </c>
      <c r="C283" s="18">
        <v>25300000</v>
      </c>
      <c r="D283" s="18">
        <v>9614492</v>
      </c>
      <c r="E283" s="19">
        <f t="shared" si="26"/>
        <v>38.001944664031626</v>
      </c>
      <c r="F283" s="20"/>
      <c r="G283" s="20"/>
      <c r="H283" s="20"/>
      <c r="I283" s="20"/>
      <c r="J283" s="20"/>
    </row>
    <row r="284" spans="1:10" ht="25.5" x14ac:dyDescent="0.2">
      <c r="A284" s="2" t="s">
        <v>309</v>
      </c>
      <c r="B284" s="18">
        <v>27115890000</v>
      </c>
      <c r="C284" s="18">
        <v>26915890000</v>
      </c>
      <c r="D284" s="18">
        <v>26385345680</v>
      </c>
      <c r="E284" s="19">
        <f t="shared" si="26"/>
        <v>98.028880635193559</v>
      </c>
    </row>
    <row r="285" spans="1:10" x14ac:dyDescent="0.2">
      <c r="A285" s="2" t="s">
        <v>308</v>
      </c>
      <c r="B285" s="18">
        <v>535000000</v>
      </c>
      <c r="C285" s="18">
        <v>535000000</v>
      </c>
      <c r="D285" s="18">
        <v>392067461</v>
      </c>
      <c r="E285" s="19">
        <f t="shared" si="26"/>
        <v>73.283637570093461</v>
      </c>
      <c r="F285" s="20"/>
    </row>
    <row r="286" spans="1:10" s="16" customFormat="1" x14ac:dyDescent="0.2">
      <c r="A286" s="17" t="s">
        <v>307</v>
      </c>
      <c r="B286" s="1">
        <f>SUM(B287)</f>
        <v>1000000</v>
      </c>
      <c r="C286" s="1">
        <f t="shared" ref="C286:D286" si="34">SUM(C287)</f>
        <v>1000000</v>
      </c>
      <c r="D286" s="1">
        <f t="shared" si="34"/>
        <v>0</v>
      </c>
      <c r="E286" s="15">
        <f t="shared" si="26"/>
        <v>0</v>
      </c>
    </row>
    <row r="287" spans="1:10" ht="25.5" x14ac:dyDescent="0.2">
      <c r="A287" s="2" t="s">
        <v>306</v>
      </c>
      <c r="B287" s="18">
        <v>1000000</v>
      </c>
      <c r="C287" s="18">
        <v>1000000</v>
      </c>
      <c r="D287" s="18">
        <v>0</v>
      </c>
      <c r="E287" s="15">
        <f t="shared" si="26"/>
        <v>0</v>
      </c>
      <c r="F287" s="20"/>
      <c r="G287" s="20"/>
      <c r="H287" s="20"/>
      <c r="I287" s="20"/>
      <c r="J287" s="20"/>
    </row>
    <row r="288" spans="1:10" s="16" customFormat="1" x14ac:dyDescent="0.2">
      <c r="A288" s="17" t="s">
        <v>271</v>
      </c>
      <c r="B288" s="1">
        <f>SUM(B289)</f>
        <v>642692960</v>
      </c>
      <c r="C288" s="1">
        <f t="shared" ref="C288:D288" si="35">SUM(C289)</f>
        <v>921310165</v>
      </c>
      <c r="D288" s="1">
        <f t="shared" si="35"/>
        <v>13148835</v>
      </c>
      <c r="E288" s="15">
        <f t="shared" si="26"/>
        <v>1.4271887470165925</v>
      </c>
      <c r="F288" s="20"/>
      <c r="G288" s="20"/>
      <c r="H288" s="20"/>
      <c r="I288" s="20"/>
      <c r="J288" s="20"/>
    </row>
    <row r="289" spans="1:6" x14ac:dyDescent="0.2">
      <c r="A289" s="2" t="s">
        <v>305</v>
      </c>
      <c r="B289" s="18">
        <v>642692960</v>
      </c>
      <c r="C289" s="18">
        <v>921310165</v>
      </c>
      <c r="D289" s="18">
        <v>13148835</v>
      </c>
      <c r="E289" s="19">
        <f t="shared" si="26"/>
        <v>1.4271887470165925</v>
      </c>
      <c r="F289" s="20"/>
    </row>
    <row r="290" spans="1:6" s="16" customFormat="1" x14ac:dyDescent="0.2">
      <c r="A290" s="17" t="s">
        <v>304</v>
      </c>
      <c r="B290" s="1">
        <f>SUM(B291:B302)</f>
        <v>44366728376</v>
      </c>
      <c r="C290" s="1">
        <f t="shared" ref="C290:D290" si="36">SUM(C291:C302)</f>
        <v>44619041452</v>
      </c>
      <c r="D290" s="1">
        <f t="shared" si="36"/>
        <v>43278626686</v>
      </c>
      <c r="E290" s="15">
        <f t="shared" si="26"/>
        <v>96.995868305593291</v>
      </c>
      <c r="F290" s="20"/>
    </row>
    <row r="291" spans="1:6" ht="25.5" x14ac:dyDescent="0.2">
      <c r="A291" s="2" t="s">
        <v>303</v>
      </c>
      <c r="B291" s="18">
        <v>18834762377</v>
      </c>
      <c r="C291" s="18">
        <v>18459762377</v>
      </c>
      <c r="D291" s="18">
        <v>18459747773</v>
      </c>
      <c r="E291" s="19">
        <f t="shared" si="26"/>
        <v>99.99992088738901</v>
      </c>
      <c r="F291" s="20"/>
    </row>
    <row r="292" spans="1:6" ht="25.5" x14ac:dyDescent="0.2">
      <c r="A292" s="2" t="s">
        <v>302</v>
      </c>
      <c r="B292" s="18">
        <v>22687221239</v>
      </c>
      <c r="C292" s="18">
        <v>23338421239</v>
      </c>
      <c r="D292" s="18">
        <v>23337423169</v>
      </c>
      <c r="E292" s="19">
        <f t="shared" si="26"/>
        <v>99.995723489649194</v>
      </c>
      <c r="F292" s="20"/>
    </row>
    <row r="293" spans="1:6" x14ac:dyDescent="0.2">
      <c r="A293" s="2" t="s">
        <v>301</v>
      </c>
      <c r="B293" s="18">
        <v>48731831</v>
      </c>
      <c r="C293" s="18">
        <v>39031831</v>
      </c>
      <c r="D293" s="18">
        <v>0</v>
      </c>
      <c r="E293" s="19">
        <f t="shared" si="26"/>
        <v>0</v>
      </c>
    </row>
    <row r="294" spans="1:6" ht="25.5" x14ac:dyDescent="0.2">
      <c r="A294" s="2" t="s">
        <v>300</v>
      </c>
      <c r="B294" s="18">
        <v>48781866</v>
      </c>
      <c r="C294" s="18">
        <v>48781866</v>
      </c>
      <c r="D294" s="18">
        <v>43142697</v>
      </c>
      <c r="E294" s="19">
        <f t="shared" si="26"/>
        <v>88.440030153828062</v>
      </c>
    </row>
    <row r="295" spans="1:6" ht="25.5" x14ac:dyDescent="0.2">
      <c r="A295" s="2" t="s">
        <v>299</v>
      </c>
      <c r="B295" s="18">
        <v>15000000</v>
      </c>
      <c r="C295" s="18">
        <v>15000000</v>
      </c>
      <c r="D295" s="18">
        <v>5729451</v>
      </c>
      <c r="E295" s="19">
        <f t="shared" si="26"/>
        <v>38.196339999999999</v>
      </c>
    </row>
    <row r="296" spans="1:6" x14ac:dyDescent="0.2">
      <c r="A296" s="2" t="s">
        <v>298</v>
      </c>
      <c r="B296" s="18">
        <v>1520233008</v>
      </c>
      <c r="C296" s="18">
        <v>1514033008</v>
      </c>
      <c r="D296" s="18">
        <v>949203699</v>
      </c>
      <c r="E296" s="19">
        <f t="shared" si="26"/>
        <v>62.693725565063772</v>
      </c>
    </row>
    <row r="297" spans="1:6" x14ac:dyDescent="0.2">
      <c r="A297" s="2" t="s">
        <v>297</v>
      </c>
      <c r="B297" s="18">
        <v>540061097</v>
      </c>
      <c r="C297" s="18">
        <v>510061097</v>
      </c>
      <c r="D297" s="18">
        <v>271721817</v>
      </c>
      <c r="E297" s="19">
        <f t="shared" si="26"/>
        <v>53.272405717309589</v>
      </c>
      <c r="F297" s="20"/>
    </row>
    <row r="298" spans="1:6" x14ac:dyDescent="0.2">
      <c r="A298" s="2" t="s">
        <v>296</v>
      </c>
      <c r="B298" s="18">
        <v>253507047</v>
      </c>
      <c r="C298" s="18">
        <v>310507047</v>
      </c>
      <c r="D298" s="18">
        <v>162195025</v>
      </c>
      <c r="E298" s="19">
        <f t="shared" ref="E298:E361" si="37">SUM(D298)/C298*100</f>
        <v>52.235537507784812</v>
      </c>
    </row>
    <row r="299" spans="1:6" x14ac:dyDescent="0.2">
      <c r="A299" s="2" t="s">
        <v>295</v>
      </c>
      <c r="B299" s="18">
        <v>105973700</v>
      </c>
      <c r="C299" s="18">
        <v>106073700</v>
      </c>
      <c r="D299" s="18">
        <v>237525</v>
      </c>
      <c r="E299" s="19">
        <f t="shared" si="37"/>
        <v>0.2239244977784314</v>
      </c>
      <c r="F299" s="20"/>
    </row>
    <row r="300" spans="1:6" x14ac:dyDescent="0.2">
      <c r="A300" s="2" t="s">
        <v>294</v>
      </c>
      <c r="B300" s="18">
        <v>57331333</v>
      </c>
      <c r="C300" s="18">
        <v>58431333</v>
      </c>
      <c r="D300" s="18">
        <v>0</v>
      </c>
      <c r="E300" s="19">
        <f t="shared" si="37"/>
        <v>0</v>
      </c>
    </row>
    <row r="301" spans="1:6" x14ac:dyDescent="0.2">
      <c r="A301" s="2" t="s">
        <v>293</v>
      </c>
      <c r="B301" s="18">
        <v>9011483</v>
      </c>
      <c r="C301" s="18">
        <v>9011483</v>
      </c>
      <c r="D301" s="18">
        <v>3924673</v>
      </c>
      <c r="E301" s="19">
        <f t="shared" si="37"/>
        <v>43.551910379235025</v>
      </c>
      <c r="F301" s="20"/>
    </row>
    <row r="302" spans="1:6" ht="25.5" x14ac:dyDescent="0.2">
      <c r="A302" s="2" t="s">
        <v>292</v>
      </c>
      <c r="B302" s="18">
        <v>246113395</v>
      </c>
      <c r="C302" s="18">
        <v>209926471</v>
      </c>
      <c r="D302" s="18">
        <v>45300857</v>
      </c>
      <c r="E302" s="19">
        <f t="shared" si="37"/>
        <v>21.579392434029913</v>
      </c>
    </row>
    <row r="303" spans="1:6" s="16" customFormat="1" x14ac:dyDescent="0.2">
      <c r="A303" s="17" t="s">
        <v>291</v>
      </c>
      <c r="B303" s="1">
        <f>SUM(B304)</f>
        <v>7000000</v>
      </c>
      <c r="C303" s="1">
        <f t="shared" ref="C303:D303" si="38">SUM(C304)</f>
        <v>7000000</v>
      </c>
      <c r="D303" s="1">
        <f t="shared" si="38"/>
        <v>4795695</v>
      </c>
      <c r="E303" s="15">
        <f t="shared" si="37"/>
        <v>68.509928571428574</v>
      </c>
    </row>
    <row r="304" spans="1:6" ht="25.5" x14ac:dyDescent="0.2">
      <c r="A304" s="2" t="s">
        <v>290</v>
      </c>
      <c r="B304" s="18">
        <v>7000000</v>
      </c>
      <c r="C304" s="18">
        <v>7000000</v>
      </c>
      <c r="D304" s="18">
        <v>4795695</v>
      </c>
      <c r="E304" s="19">
        <f t="shared" si="37"/>
        <v>68.509928571428574</v>
      </c>
    </row>
    <row r="305" spans="1:9" s="16" customFormat="1" x14ac:dyDescent="0.2">
      <c r="A305" s="17" t="s">
        <v>184</v>
      </c>
      <c r="B305" s="1">
        <f>SUM(B306,B307,B308,B309,B310,B311,B312)</f>
        <v>1644462321</v>
      </c>
      <c r="C305" s="1">
        <f t="shared" ref="C305:D305" si="39">SUM(C306,C307,C308,C309,C310,C311,C312)</f>
        <v>1256428149</v>
      </c>
      <c r="D305" s="1">
        <f t="shared" si="39"/>
        <v>441302053</v>
      </c>
      <c r="E305" s="15">
        <f t="shared" si="37"/>
        <v>35.123540757283692</v>
      </c>
    </row>
    <row r="306" spans="1:9" ht="25.5" x14ac:dyDescent="0.2">
      <c r="A306" s="2" t="s">
        <v>289</v>
      </c>
      <c r="B306" s="18">
        <v>333132704</v>
      </c>
      <c r="C306" s="18">
        <v>213132705</v>
      </c>
      <c r="D306" s="18">
        <v>6831066</v>
      </c>
      <c r="E306" s="19">
        <f t="shared" si="37"/>
        <v>3.2050763865639489</v>
      </c>
      <c r="F306" s="20"/>
    </row>
    <row r="307" spans="1:9" x14ac:dyDescent="0.2">
      <c r="A307" s="2" t="s">
        <v>288</v>
      </c>
      <c r="B307" s="18">
        <v>6000000</v>
      </c>
      <c r="C307" s="18">
        <v>6000000</v>
      </c>
      <c r="D307" s="18">
        <v>1131844</v>
      </c>
      <c r="E307" s="19">
        <f t="shared" si="37"/>
        <v>18.864066666666666</v>
      </c>
    </row>
    <row r="308" spans="1:9" x14ac:dyDescent="0.2">
      <c r="A308" s="2" t="s">
        <v>287</v>
      </c>
      <c r="B308" s="18">
        <v>78260800</v>
      </c>
      <c r="C308" s="18">
        <v>78260800</v>
      </c>
      <c r="D308" s="18">
        <v>35681574</v>
      </c>
      <c r="E308" s="19">
        <f t="shared" si="37"/>
        <v>45.59316286058921</v>
      </c>
      <c r="F308" s="20"/>
    </row>
    <row r="309" spans="1:9" x14ac:dyDescent="0.2">
      <c r="A309" s="2" t="s">
        <v>286</v>
      </c>
      <c r="B309" s="18">
        <v>781978081</v>
      </c>
      <c r="C309" s="18">
        <v>609360875</v>
      </c>
      <c r="D309" s="18">
        <v>357378379</v>
      </c>
      <c r="E309" s="19">
        <f t="shared" si="37"/>
        <v>58.648067780853175</v>
      </c>
    </row>
    <row r="310" spans="1:9" ht="25.5" x14ac:dyDescent="0.2">
      <c r="A310" s="2" t="s">
        <v>285</v>
      </c>
      <c r="B310" s="18">
        <v>19484832</v>
      </c>
      <c r="C310" s="18">
        <v>18567865</v>
      </c>
      <c r="D310" s="18">
        <v>7645337</v>
      </c>
      <c r="E310" s="19">
        <f t="shared" si="37"/>
        <v>41.175100099015154</v>
      </c>
    </row>
    <row r="311" spans="1:9" ht="25.5" x14ac:dyDescent="0.2">
      <c r="A311" s="2" t="s">
        <v>284</v>
      </c>
      <c r="B311" s="18">
        <v>77080624</v>
      </c>
      <c r="C311" s="18">
        <v>62580624</v>
      </c>
      <c r="D311" s="18">
        <v>6046052</v>
      </c>
      <c r="E311" s="19">
        <f t="shared" si="37"/>
        <v>9.6612203802889542</v>
      </c>
      <c r="F311" s="20"/>
    </row>
    <row r="312" spans="1:9" x14ac:dyDescent="0.2">
      <c r="A312" s="2" t="s">
        <v>283</v>
      </c>
      <c r="B312" s="18">
        <v>348525280</v>
      </c>
      <c r="C312" s="18">
        <v>268525280</v>
      </c>
      <c r="D312" s="18">
        <v>26587801</v>
      </c>
      <c r="E312" s="19">
        <f t="shared" si="37"/>
        <v>9.9014144962440778</v>
      </c>
    </row>
    <row r="313" spans="1:9" s="16" customFormat="1" ht="25.5" x14ac:dyDescent="0.2">
      <c r="A313" s="17" t="s">
        <v>282</v>
      </c>
      <c r="B313" s="1">
        <f>SUM(B314:B326)</f>
        <v>260907977</v>
      </c>
      <c r="C313" s="1">
        <f t="shared" ref="C313:D313" si="40">SUM(C314:C326)</f>
        <v>242231868</v>
      </c>
      <c r="D313" s="1">
        <f t="shared" si="40"/>
        <v>189188244</v>
      </c>
      <c r="E313" s="15">
        <f t="shared" si="37"/>
        <v>78.102128164243041</v>
      </c>
    </row>
    <row r="314" spans="1:9" x14ac:dyDescent="0.2">
      <c r="A314" s="2" t="s">
        <v>186</v>
      </c>
      <c r="B314" s="18">
        <v>21204</v>
      </c>
      <c r="C314" s="18">
        <v>21204</v>
      </c>
      <c r="D314" s="18">
        <v>9165</v>
      </c>
      <c r="E314" s="19">
        <f t="shared" si="37"/>
        <v>43.222976796830785</v>
      </c>
    </row>
    <row r="315" spans="1:9" ht="25.5" x14ac:dyDescent="0.2">
      <c r="A315" s="2" t="s">
        <v>187</v>
      </c>
      <c r="B315" s="18">
        <v>4810000</v>
      </c>
      <c r="C315" s="18">
        <v>5886000</v>
      </c>
      <c r="D315" s="18">
        <v>5797976</v>
      </c>
      <c r="E315" s="19">
        <f t="shared" si="37"/>
        <v>98.504519198097185</v>
      </c>
    </row>
    <row r="316" spans="1:9" x14ac:dyDescent="0.2">
      <c r="A316" s="2" t="s">
        <v>188</v>
      </c>
      <c r="B316" s="18">
        <v>131777512</v>
      </c>
      <c r="C316" s="18">
        <v>105481403</v>
      </c>
      <c r="D316" s="18">
        <v>82889029</v>
      </c>
      <c r="E316" s="19">
        <f t="shared" si="37"/>
        <v>78.581651971390627</v>
      </c>
      <c r="F316" s="20"/>
    </row>
    <row r="317" spans="1:9" x14ac:dyDescent="0.2">
      <c r="A317" s="3" t="s">
        <v>189</v>
      </c>
      <c r="B317" s="18">
        <v>1023672</v>
      </c>
      <c r="C317" s="18">
        <v>1023672</v>
      </c>
      <c r="D317" s="18">
        <v>841269</v>
      </c>
      <c r="E317" s="19">
        <f t="shared" si="37"/>
        <v>82.181499542822309</v>
      </c>
    </row>
    <row r="318" spans="1:9" x14ac:dyDescent="0.2">
      <c r="A318" s="2" t="s">
        <v>190</v>
      </c>
      <c r="B318" s="18">
        <v>132000</v>
      </c>
      <c r="C318" s="18">
        <v>132000</v>
      </c>
      <c r="D318" s="18">
        <v>103407</v>
      </c>
      <c r="E318" s="19">
        <f t="shared" si="37"/>
        <v>78.338636363636354</v>
      </c>
    </row>
    <row r="319" spans="1:9" x14ac:dyDescent="0.2">
      <c r="A319" s="2" t="s">
        <v>191</v>
      </c>
      <c r="B319" s="18">
        <v>240000</v>
      </c>
      <c r="C319" s="18">
        <v>240000</v>
      </c>
      <c r="D319" s="18">
        <v>232441</v>
      </c>
      <c r="E319" s="19">
        <f t="shared" si="37"/>
        <v>96.850416666666675</v>
      </c>
      <c r="F319" s="20"/>
    </row>
    <row r="320" spans="1:9" x14ac:dyDescent="0.2">
      <c r="A320" s="2" t="s">
        <v>192</v>
      </c>
      <c r="B320" s="18">
        <v>3420000</v>
      </c>
      <c r="C320" s="18">
        <v>3420000</v>
      </c>
      <c r="D320" s="18">
        <v>3206307</v>
      </c>
      <c r="E320" s="19">
        <f t="shared" si="37"/>
        <v>93.751666666666665</v>
      </c>
      <c r="I320" s="30"/>
    </row>
    <row r="321" spans="1:5" x14ac:dyDescent="0.2">
      <c r="A321" s="2" t="s">
        <v>281</v>
      </c>
      <c r="B321" s="18">
        <v>6110121</v>
      </c>
      <c r="C321" s="18">
        <v>6110121</v>
      </c>
      <c r="D321" s="18">
        <v>2302388</v>
      </c>
      <c r="E321" s="19">
        <f t="shared" si="37"/>
        <v>37.681545095424461</v>
      </c>
    </row>
    <row r="322" spans="1:5" x14ac:dyDescent="0.2">
      <c r="A322" s="2" t="s">
        <v>194</v>
      </c>
      <c r="B322" s="18">
        <v>66888637</v>
      </c>
      <c r="C322" s="18">
        <v>75432637</v>
      </c>
      <c r="D322" s="18">
        <v>70153555</v>
      </c>
      <c r="E322" s="19">
        <f t="shared" si="37"/>
        <v>93.00159425687319</v>
      </c>
    </row>
    <row r="323" spans="1:5" x14ac:dyDescent="0.2">
      <c r="A323" s="2" t="s">
        <v>196</v>
      </c>
      <c r="B323" s="18">
        <v>600000</v>
      </c>
      <c r="C323" s="18">
        <v>600000</v>
      </c>
      <c r="D323" s="18">
        <v>209483</v>
      </c>
      <c r="E323" s="19">
        <f t="shared" si="37"/>
        <v>34.913833333333329</v>
      </c>
    </row>
    <row r="324" spans="1:5" x14ac:dyDescent="0.2">
      <c r="A324" s="2" t="s">
        <v>115</v>
      </c>
      <c r="B324" s="18">
        <v>17532696</v>
      </c>
      <c r="C324" s="18">
        <v>15532696</v>
      </c>
      <c r="D324" s="18">
        <v>8659746</v>
      </c>
      <c r="E324" s="19">
        <f t="shared" si="37"/>
        <v>55.751725263920704</v>
      </c>
    </row>
    <row r="325" spans="1:5" x14ac:dyDescent="0.2">
      <c r="A325" s="2" t="s">
        <v>280</v>
      </c>
      <c r="B325" s="18">
        <v>14360644</v>
      </c>
      <c r="C325" s="18">
        <v>14360644</v>
      </c>
      <c r="D325" s="18">
        <v>10145841</v>
      </c>
      <c r="E325" s="19">
        <f t="shared" si="37"/>
        <v>70.650320417385188</v>
      </c>
    </row>
    <row r="326" spans="1:5" ht="25.5" x14ac:dyDescent="0.2">
      <c r="A326" s="2" t="s">
        <v>279</v>
      </c>
      <c r="B326" s="18">
        <v>13991491</v>
      </c>
      <c r="C326" s="18">
        <v>13991491</v>
      </c>
      <c r="D326" s="18">
        <v>4637637</v>
      </c>
      <c r="E326" s="19">
        <f t="shared" si="37"/>
        <v>33.146124312269507</v>
      </c>
    </row>
    <row r="327" spans="1:5" x14ac:dyDescent="0.2">
      <c r="A327" s="31"/>
      <c r="B327" s="32"/>
      <c r="C327" s="32"/>
      <c r="D327" s="32"/>
      <c r="E327" s="15"/>
    </row>
    <row r="328" spans="1:5" x14ac:dyDescent="0.2">
      <c r="A328" s="55" t="s">
        <v>14</v>
      </c>
      <c r="B328" s="56">
        <f>SUM(B330,B332,B335,B337,B340,B343,B346,B349,B351,B374)</f>
        <v>73398649127</v>
      </c>
      <c r="C328" s="56">
        <f t="shared" ref="C328:D328" si="41">SUM(C330,C332,C335,C337,C340,C343,C346,C349,C351,C374)</f>
        <v>86683256512</v>
      </c>
      <c r="D328" s="56">
        <f t="shared" si="41"/>
        <v>82066556945</v>
      </c>
      <c r="E328" s="57">
        <f t="shared" si="37"/>
        <v>94.674058459766229</v>
      </c>
    </row>
    <row r="329" spans="1:5" x14ac:dyDescent="0.2">
      <c r="A329" s="13"/>
      <c r="B329" s="14"/>
      <c r="C329" s="14"/>
      <c r="D329" s="14"/>
      <c r="E329" s="15"/>
    </row>
    <row r="330" spans="1:5" s="16" customFormat="1" x14ac:dyDescent="0.2">
      <c r="A330" s="17" t="s">
        <v>45</v>
      </c>
      <c r="B330" s="1">
        <f>SUM(B331)</f>
        <v>1406990000</v>
      </c>
      <c r="C330" s="1">
        <f t="shared" ref="C330:D330" si="42">SUM(C331)</f>
        <v>1510259372</v>
      </c>
      <c r="D330" s="1">
        <f t="shared" si="42"/>
        <v>1505284367</v>
      </c>
      <c r="E330" s="15">
        <f t="shared" si="37"/>
        <v>99.670586053479553</v>
      </c>
    </row>
    <row r="331" spans="1:5" x14ac:dyDescent="0.2">
      <c r="A331" s="2" t="s">
        <v>46</v>
      </c>
      <c r="B331" s="18">
        <v>1406990000</v>
      </c>
      <c r="C331" s="18">
        <v>1510259372</v>
      </c>
      <c r="D331" s="18">
        <v>1505284367</v>
      </c>
      <c r="E331" s="19">
        <f t="shared" si="37"/>
        <v>99.670586053479553</v>
      </c>
    </row>
    <row r="332" spans="1:5" s="16" customFormat="1" x14ac:dyDescent="0.2">
      <c r="A332" s="17" t="s">
        <v>47</v>
      </c>
      <c r="B332" s="1">
        <f>SUM(B333:B334)</f>
        <v>4170398</v>
      </c>
      <c r="C332" s="1">
        <f t="shared" ref="C332:D332" si="43">SUM(C333:C334)</f>
        <v>4174775</v>
      </c>
      <c r="D332" s="1">
        <f t="shared" si="43"/>
        <v>3876501</v>
      </c>
      <c r="E332" s="15">
        <f t="shared" si="37"/>
        <v>92.85532753262153</v>
      </c>
    </row>
    <row r="333" spans="1:5" x14ac:dyDescent="0.2">
      <c r="A333" s="2" t="s">
        <v>48</v>
      </c>
      <c r="B333" s="18">
        <v>3872236</v>
      </c>
      <c r="C333" s="18">
        <v>3876613</v>
      </c>
      <c r="D333" s="18">
        <v>3876501</v>
      </c>
      <c r="E333" s="19">
        <f t="shared" si="37"/>
        <v>99.997110880038846</v>
      </c>
    </row>
    <row r="334" spans="1:5" ht="38.25" x14ac:dyDescent="0.2">
      <c r="A334" s="2" t="s">
        <v>50</v>
      </c>
      <c r="B334" s="18">
        <v>298162</v>
      </c>
      <c r="C334" s="18">
        <v>298162</v>
      </c>
      <c r="D334" s="18">
        <v>0</v>
      </c>
      <c r="E334" s="15">
        <f t="shared" si="37"/>
        <v>0</v>
      </c>
    </row>
    <row r="335" spans="1:5" s="16" customFormat="1" x14ac:dyDescent="0.2">
      <c r="A335" s="17" t="s">
        <v>15</v>
      </c>
      <c r="B335" s="1">
        <f>SUM(B336)</f>
        <v>18631576020</v>
      </c>
      <c r="C335" s="1">
        <f t="shared" ref="C335:D335" si="44">SUM(C336)</f>
        <v>18634935438</v>
      </c>
      <c r="D335" s="1">
        <f t="shared" si="44"/>
        <v>17056477748</v>
      </c>
      <c r="E335" s="15">
        <f t="shared" si="37"/>
        <v>91.529577898181287</v>
      </c>
    </row>
    <row r="336" spans="1:5" x14ac:dyDescent="0.2">
      <c r="A336" s="2" t="s">
        <v>313</v>
      </c>
      <c r="B336" s="18">
        <v>18631576020</v>
      </c>
      <c r="C336" s="18">
        <v>18634935438</v>
      </c>
      <c r="D336" s="18">
        <v>17056477748</v>
      </c>
      <c r="E336" s="19">
        <f t="shared" si="37"/>
        <v>91.529577898181287</v>
      </c>
    </row>
    <row r="337" spans="1:5" s="16" customFormat="1" x14ac:dyDescent="0.2">
      <c r="A337" s="17" t="s">
        <v>53</v>
      </c>
      <c r="B337" s="1">
        <f>SUM(B338:B339)</f>
        <v>3897100479</v>
      </c>
      <c r="C337" s="1">
        <f t="shared" ref="C337:D337" si="45">SUM(C338:C339)</f>
        <v>15478544386</v>
      </c>
      <c r="D337" s="1">
        <f t="shared" si="45"/>
        <v>15206127941</v>
      </c>
      <c r="E337" s="15">
        <f t="shared" si="37"/>
        <v>98.240038351110101</v>
      </c>
    </row>
    <row r="338" spans="1:5" x14ac:dyDescent="0.2">
      <c r="A338" s="2" t="s">
        <v>314</v>
      </c>
      <c r="B338" s="18">
        <v>1849676</v>
      </c>
      <c r="C338" s="18">
        <v>1849676</v>
      </c>
      <c r="D338" s="18">
        <v>0</v>
      </c>
      <c r="E338" s="15">
        <f t="shared" si="37"/>
        <v>0</v>
      </c>
    </row>
    <row r="339" spans="1:5" ht="25.5" x14ac:dyDescent="0.2">
      <c r="A339" s="2" t="s">
        <v>315</v>
      </c>
      <c r="B339" s="18">
        <v>3895250803</v>
      </c>
      <c r="C339" s="18">
        <v>15476694710</v>
      </c>
      <c r="D339" s="18">
        <v>15206127941</v>
      </c>
      <c r="E339" s="19">
        <f t="shared" si="37"/>
        <v>98.251779374925718</v>
      </c>
    </row>
    <row r="340" spans="1:5" s="16" customFormat="1" ht="25.5" x14ac:dyDescent="0.2">
      <c r="A340" s="17" t="s">
        <v>55</v>
      </c>
      <c r="B340" s="1">
        <f>SUM(B341:B342)</f>
        <v>0</v>
      </c>
      <c r="C340" s="1">
        <f t="shared" ref="C340:D340" si="46">SUM(C341:C342)</f>
        <v>591200</v>
      </c>
      <c r="D340" s="1">
        <f t="shared" si="46"/>
        <v>0</v>
      </c>
      <c r="E340" s="15">
        <f t="shared" si="37"/>
        <v>0</v>
      </c>
    </row>
    <row r="341" spans="1:5" x14ac:dyDescent="0.2">
      <c r="A341" s="2" t="s">
        <v>316</v>
      </c>
      <c r="B341" s="18">
        <v>0</v>
      </c>
      <c r="C341" s="18">
        <v>122480</v>
      </c>
      <c r="D341" s="18">
        <v>0</v>
      </c>
      <c r="E341" s="15">
        <f t="shared" si="37"/>
        <v>0</v>
      </c>
    </row>
    <row r="342" spans="1:5" ht="25.5" x14ac:dyDescent="0.2">
      <c r="A342" s="2" t="s">
        <v>317</v>
      </c>
      <c r="B342" s="18">
        <v>0</v>
      </c>
      <c r="C342" s="18">
        <v>468720</v>
      </c>
      <c r="D342" s="18">
        <v>0</v>
      </c>
      <c r="E342" s="15">
        <f t="shared" si="37"/>
        <v>0</v>
      </c>
    </row>
    <row r="343" spans="1:5" s="16" customFormat="1" x14ac:dyDescent="0.2">
      <c r="A343" s="17" t="s">
        <v>307</v>
      </c>
      <c r="B343" s="1">
        <f>SUM(B344:B345)</f>
        <v>91012300</v>
      </c>
      <c r="C343" s="1">
        <f t="shared" ref="C343:D343" si="47">SUM(C344:C345)</f>
        <v>91012300</v>
      </c>
      <c r="D343" s="1">
        <f t="shared" si="47"/>
        <v>16345405</v>
      </c>
      <c r="E343" s="15">
        <f t="shared" si="37"/>
        <v>17.959556016054972</v>
      </c>
    </row>
    <row r="344" spans="1:5" ht="25.5" x14ac:dyDescent="0.2">
      <c r="A344" s="2" t="s">
        <v>318</v>
      </c>
      <c r="B344" s="18">
        <v>71512300</v>
      </c>
      <c r="C344" s="18">
        <v>71512300</v>
      </c>
      <c r="D344" s="18">
        <v>12920980</v>
      </c>
      <c r="E344" s="19">
        <f t="shared" si="37"/>
        <v>18.068192464792769</v>
      </c>
    </row>
    <row r="345" spans="1:5" x14ac:dyDescent="0.2">
      <c r="A345" s="2" t="s">
        <v>319</v>
      </c>
      <c r="B345" s="18">
        <v>19500000</v>
      </c>
      <c r="C345" s="18">
        <v>19500000</v>
      </c>
      <c r="D345" s="18">
        <v>3424425</v>
      </c>
      <c r="E345" s="19">
        <f t="shared" si="37"/>
        <v>17.561153846153847</v>
      </c>
    </row>
    <row r="346" spans="1:5" s="16" customFormat="1" x14ac:dyDescent="0.2">
      <c r="A346" s="17" t="s">
        <v>320</v>
      </c>
      <c r="B346" s="1">
        <f>SUM(B347:B348)</f>
        <v>17502026</v>
      </c>
      <c r="C346" s="1">
        <f t="shared" ref="C346:D346" si="48">SUM(C347:C348)</f>
        <v>17502026</v>
      </c>
      <c r="D346" s="1">
        <f t="shared" si="48"/>
        <v>584953</v>
      </c>
      <c r="E346" s="19">
        <f t="shared" si="37"/>
        <v>3.3422016399701384</v>
      </c>
    </row>
    <row r="347" spans="1:5" x14ac:dyDescent="0.2">
      <c r="A347" s="2" t="s">
        <v>264</v>
      </c>
      <c r="B347" s="18">
        <v>117073</v>
      </c>
      <c r="C347" s="18">
        <v>117073</v>
      </c>
      <c r="D347" s="18">
        <v>0</v>
      </c>
      <c r="E347" s="19">
        <f t="shared" si="37"/>
        <v>0</v>
      </c>
    </row>
    <row r="348" spans="1:5" x14ac:dyDescent="0.2">
      <c r="A348" s="2" t="s">
        <v>252</v>
      </c>
      <c r="B348" s="18">
        <v>17384953</v>
      </c>
      <c r="C348" s="18">
        <v>17384953</v>
      </c>
      <c r="D348" s="18">
        <v>584953</v>
      </c>
      <c r="E348" s="19">
        <f t="shared" si="37"/>
        <v>3.364708549974222</v>
      </c>
    </row>
    <row r="349" spans="1:5" s="16" customFormat="1" x14ac:dyDescent="0.2">
      <c r="A349" s="17" t="s">
        <v>172</v>
      </c>
      <c r="B349" s="1">
        <f>SUM(B350)</f>
        <v>42900000</v>
      </c>
      <c r="C349" s="1">
        <f t="shared" ref="C349:D349" si="49">SUM(C350)</f>
        <v>42900000</v>
      </c>
      <c r="D349" s="1">
        <f t="shared" si="49"/>
        <v>3202518</v>
      </c>
      <c r="E349" s="15">
        <f t="shared" si="37"/>
        <v>7.4650769230769232</v>
      </c>
    </row>
    <row r="350" spans="1:5" ht="14.25" customHeight="1" x14ac:dyDescent="0.2">
      <c r="A350" s="2" t="s">
        <v>321</v>
      </c>
      <c r="B350" s="18">
        <v>42900000</v>
      </c>
      <c r="C350" s="18">
        <v>42900000</v>
      </c>
      <c r="D350" s="18">
        <v>3202518</v>
      </c>
      <c r="E350" s="19">
        <f t="shared" si="37"/>
        <v>7.4650769230769232</v>
      </c>
    </row>
    <row r="351" spans="1:5" s="16" customFormat="1" x14ac:dyDescent="0.2">
      <c r="A351" s="17" t="s">
        <v>16</v>
      </c>
      <c r="B351" s="1">
        <f>SUM(B352:B373)</f>
        <v>47490547315</v>
      </c>
      <c r="C351" s="1">
        <f t="shared" ref="C351:D351" si="50">SUM(C352:C373)</f>
        <v>49053010476</v>
      </c>
      <c r="D351" s="1">
        <f t="shared" si="50"/>
        <v>46592911763</v>
      </c>
      <c r="E351" s="15">
        <f t="shared" si="37"/>
        <v>94.984816040590118</v>
      </c>
    </row>
    <row r="352" spans="1:5" x14ac:dyDescent="0.2">
      <c r="A352" s="2" t="s">
        <v>322</v>
      </c>
      <c r="B352" s="18">
        <v>36873081090</v>
      </c>
      <c r="C352" s="18">
        <v>38440935451</v>
      </c>
      <c r="D352" s="18">
        <v>37363906242</v>
      </c>
      <c r="E352" s="19">
        <f t="shared" si="37"/>
        <v>97.198223205642662</v>
      </c>
    </row>
    <row r="353" spans="1:5" x14ac:dyDescent="0.2">
      <c r="A353" s="2" t="s">
        <v>323</v>
      </c>
      <c r="B353" s="18">
        <v>10125701665</v>
      </c>
      <c r="C353" s="18">
        <v>10125701665</v>
      </c>
      <c r="D353" s="18">
        <v>9073572355</v>
      </c>
      <c r="E353" s="19">
        <f t="shared" si="37"/>
        <v>89.609319484132754</v>
      </c>
    </row>
    <row r="354" spans="1:5" ht="25.5" x14ac:dyDescent="0.2">
      <c r="A354" s="2" t="s">
        <v>324</v>
      </c>
      <c r="B354" s="18">
        <v>126587307</v>
      </c>
      <c r="C354" s="18">
        <v>121787307</v>
      </c>
      <c r="D354" s="18">
        <v>6781961</v>
      </c>
      <c r="E354" s="19">
        <f t="shared" si="37"/>
        <v>5.5686928031013938</v>
      </c>
    </row>
    <row r="355" spans="1:5" x14ac:dyDescent="0.2">
      <c r="A355" s="2" t="s">
        <v>325</v>
      </c>
      <c r="B355" s="18">
        <v>51288415</v>
      </c>
      <c r="C355" s="18">
        <v>51288415</v>
      </c>
      <c r="D355" s="18">
        <v>15867673</v>
      </c>
      <c r="E355" s="19">
        <f t="shared" si="37"/>
        <v>30.938123160951648</v>
      </c>
    </row>
    <row r="356" spans="1:5" x14ac:dyDescent="0.2">
      <c r="A356" s="2" t="s">
        <v>326</v>
      </c>
      <c r="B356" s="18">
        <v>1500000</v>
      </c>
      <c r="C356" s="18">
        <v>1500000</v>
      </c>
      <c r="D356" s="18">
        <v>430545</v>
      </c>
      <c r="E356" s="19">
        <f t="shared" si="37"/>
        <v>28.702999999999999</v>
      </c>
    </row>
    <row r="357" spans="1:5" ht="25.5" x14ac:dyDescent="0.2">
      <c r="A357" s="2" t="s">
        <v>327</v>
      </c>
      <c r="B357" s="18">
        <v>5200000</v>
      </c>
      <c r="C357" s="18">
        <v>5200000</v>
      </c>
      <c r="D357" s="18">
        <v>2171529</v>
      </c>
      <c r="E357" s="19">
        <f t="shared" si="37"/>
        <v>41.760173076923081</v>
      </c>
    </row>
    <row r="358" spans="1:5" x14ac:dyDescent="0.2">
      <c r="A358" s="2" t="s">
        <v>328</v>
      </c>
      <c r="B358" s="18">
        <v>56047302</v>
      </c>
      <c r="C358" s="18">
        <v>55797302</v>
      </c>
      <c r="D358" s="18">
        <v>34946860</v>
      </c>
      <c r="E358" s="19">
        <f t="shared" si="37"/>
        <v>62.631809688575977</v>
      </c>
    </row>
    <row r="359" spans="1:5" x14ac:dyDescent="0.2">
      <c r="A359" s="2" t="s">
        <v>329</v>
      </c>
      <c r="B359" s="18">
        <v>6406975</v>
      </c>
      <c r="C359" s="18">
        <v>8028975</v>
      </c>
      <c r="D359" s="18">
        <v>97188</v>
      </c>
      <c r="E359" s="19">
        <f t="shared" si="37"/>
        <v>1.2104658440211857</v>
      </c>
    </row>
    <row r="360" spans="1:5" x14ac:dyDescent="0.2">
      <c r="A360" s="2" t="s">
        <v>330</v>
      </c>
      <c r="B360" s="18">
        <v>27429535</v>
      </c>
      <c r="C360" s="18">
        <v>27429535</v>
      </c>
      <c r="D360" s="18">
        <v>0</v>
      </c>
      <c r="E360" s="19">
        <f t="shared" si="37"/>
        <v>0</v>
      </c>
    </row>
    <row r="361" spans="1:5" x14ac:dyDescent="0.2">
      <c r="A361" s="2" t="s">
        <v>331</v>
      </c>
      <c r="B361" s="18">
        <v>1365</v>
      </c>
      <c r="C361" s="18">
        <v>1365</v>
      </c>
      <c r="D361" s="18">
        <v>0</v>
      </c>
      <c r="E361" s="19">
        <f t="shared" si="37"/>
        <v>0</v>
      </c>
    </row>
    <row r="362" spans="1:5" x14ac:dyDescent="0.2">
      <c r="A362" s="2" t="s">
        <v>332</v>
      </c>
      <c r="B362" s="18">
        <v>39814981</v>
      </c>
      <c r="C362" s="18">
        <v>39814981</v>
      </c>
      <c r="D362" s="18">
        <v>20662081</v>
      </c>
      <c r="E362" s="19">
        <f t="shared" ref="E362:E425" si="51">SUM(D362)/C362*100</f>
        <v>51.895242647484871</v>
      </c>
    </row>
    <row r="363" spans="1:5" x14ac:dyDescent="0.2">
      <c r="A363" s="2" t="s">
        <v>333</v>
      </c>
      <c r="B363" s="18">
        <v>25644807</v>
      </c>
      <c r="C363" s="18">
        <v>25644807</v>
      </c>
      <c r="D363" s="18">
        <v>7509232</v>
      </c>
      <c r="E363" s="19">
        <f t="shared" si="51"/>
        <v>29.281686541840614</v>
      </c>
    </row>
    <row r="364" spans="1:5" x14ac:dyDescent="0.2">
      <c r="A364" s="2" t="s">
        <v>334</v>
      </c>
      <c r="B364" s="18">
        <v>2353640</v>
      </c>
      <c r="C364" s="18">
        <v>2353640</v>
      </c>
      <c r="D364" s="18">
        <v>962952</v>
      </c>
      <c r="E364" s="19">
        <f t="shared" si="51"/>
        <v>40.913308747302054</v>
      </c>
    </row>
    <row r="365" spans="1:5" x14ac:dyDescent="0.2">
      <c r="A365" s="2" t="s">
        <v>335</v>
      </c>
      <c r="B365" s="18">
        <v>1000000</v>
      </c>
      <c r="C365" s="18">
        <v>1000000</v>
      </c>
      <c r="D365" s="18">
        <v>183529</v>
      </c>
      <c r="E365" s="19">
        <f t="shared" si="51"/>
        <v>18.352899999999998</v>
      </c>
    </row>
    <row r="366" spans="1:5" x14ac:dyDescent="0.2">
      <c r="A366" s="2" t="s">
        <v>336</v>
      </c>
      <c r="B366" s="18">
        <v>11108205</v>
      </c>
      <c r="C366" s="18">
        <v>10608205</v>
      </c>
      <c r="D366" s="18">
        <v>4733752</v>
      </c>
      <c r="E366" s="19">
        <f t="shared" si="51"/>
        <v>44.623496623604083</v>
      </c>
    </row>
    <row r="367" spans="1:5" x14ac:dyDescent="0.2">
      <c r="A367" s="2" t="s">
        <v>337</v>
      </c>
      <c r="B367" s="18">
        <v>1000000</v>
      </c>
      <c r="C367" s="18">
        <v>408800</v>
      </c>
      <c r="D367" s="18">
        <v>0</v>
      </c>
      <c r="E367" s="19">
        <f t="shared" si="51"/>
        <v>0</v>
      </c>
    </row>
    <row r="368" spans="1:5" x14ac:dyDescent="0.2">
      <c r="A368" s="2" t="s">
        <v>338</v>
      </c>
      <c r="B368" s="18">
        <v>12012217</v>
      </c>
      <c r="C368" s="18">
        <v>12012217</v>
      </c>
      <c r="D368" s="18">
        <v>7055704</v>
      </c>
      <c r="E368" s="19">
        <f t="shared" si="51"/>
        <v>58.737733425894653</v>
      </c>
    </row>
    <row r="369" spans="1:5" x14ac:dyDescent="0.2">
      <c r="A369" s="2" t="s">
        <v>339</v>
      </c>
      <c r="B369" s="18">
        <v>102132709</v>
      </c>
      <c r="C369" s="18">
        <v>102132709</v>
      </c>
      <c r="D369" s="18">
        <v>44536867</v>
      </c>
      <c r="E369" s="19">
        <f t="shared" si="51"/>
        <v>43.606859581096593</v>
      </c>
    </row>
    <row r="370" spans="1:5" x14ac:dyDescent="0.2">
      <c r="A370" s="2" t="s">
        <v>340</v>
      </c>
      <c r="B370" s="18">
        <v>6122002</v>
      </c>
      <c r="C370" s="18">
        <v>6122002</v>
      </c>
      <c r="D370" s="18">
        <v>4991107</v>
      </c>
      <c r="E370" s="19">
        <f t="shared" si="51"/>
        <v>81.52736637459445</v>
      </c>
    </row>
    <row r="371" spans="1:5" ht="25.5" x14ac:dyDescent="0.2">
      <c r="A371" s="2" t="s">
        <v>341</v>
      </c>
      <c r="B371" s="18">
        <v>9100</v>
      </c>
      <c r="C371" s="18">
        <v>9100</v>
      </c>
      <c r="D371" s="18">
        <v>0</v>
      </c>
      <c r="E371" s="19">
        <f t="shared" si="51"/>
        <v>0</v>
      </c>
    </row>
    <row r="372" spans="1:5" ht="25.5" x14ac:dyDescent="0.2">
      <c r="A372" s="2" t="s">
        <v>342</v>
      </c>
      <c r="B372" s="18">
        <v>16006000</v>
      </c>
      <c r="C372" s="18">
        <v>15134000</v>
      </c>
      <c r="D372" s="18">
        <v>4502186</v>
      </c>
      <c r="E372" s="19">
        <f t="shared" si="51"/>
        <v>29.748817232721024</v>
      </c>
    </row>
    <row r="373" spans="1:5" x14ac:dyDescent="0.2">
      <c r="A373" s="2" t="s">
        <v>343</v>
      </c>
      <c r="B373" s="18">
        <v>100000</v>
      </c>
      <c r="C373" s="18">
        <v>100000</v>
      </c>
      <c r="D373" s="18">
        <v>0</v>
      </c>
      <c r="E373" s="15">
        <f t="shared" si="51"/>
        <v>0</v>
      </c>
    </row>
    <row r="374" spans="1:5" s="16" customFormat="1" x14ac:dyDescent="0.2">
      <c r="A374" s="17" t="s">
        <v>344</v>
      </c>
      <c r="B374" s="1">
        <f>SUM(B375:B385)</f>
        <v>1816850589</v>
      </c>
      <c r="C374" s="1">
        <f t="shared" ref="C374:D374" si="52">SUM(C375:C385)</f>
        <v>1850326539</v>
      </c>
      <c r="D374" s="1">
        <f t="shared" si="52"/>
        <v>1681745749</v>
      </c>
      <c r="E374" s="15">
        <f t="shared" si="51"/>
        <v>90.889133001837138</v>
      </c>
    </row>
    <row r="375" spans="1:5" x14ac:dyDescent="0.2">
      <c r="A375" s="2" t="s">
        <v>186</v>
      </c>
      <c r="B375" s="18">
        <v>2124492</v>
      </c>
      <c r="C375" s="18">
        <v>2374492</v>
      </c>
      <c r="D375" s="18">
        <v>1982266</v>
      </c>
      <c r="E375" s="19">
        <f t="shared" si="51"/>
        <v>83.481687872606017</v>
      </c>
    </row>
    <row r="376" spans="1:5" ht="25.5" x14ac:dyDescent="0.2">
      <c r="A376" s="2" t="s">
        <v>187</v>
      </c>
      <c r="B376" s="18">
        <v>226805609</v>
      </c>
      <c r="C376" s="18">
        <v>235055609</v>
      </c>
      <c r="D376" s="18">
        <v>224450875</v>
      </c>
      <c r="E376" s="19">
        <f t="shared" si="51"/>
        <v>95.488414828679964</v>
      </c>
    </row>
    <row r="377" spans="1:5" x14ac:dyDescent="0.2">
      <c r="A377" s="2" t="s">
        <v>188</v>
      </c>
      <c r="B377" s="18">
        <v>166951321</v>
      </c>
      <c r="C377" s="18">
        <v>171801321</v>
      </c>
      <c r="D377" s="18">
        <v>105851468</v>
      </c>
      <c r="E377" s="19">
        <f t="shared" si="51"/>
        <v>61.612720661210751</v>
      </c>
    </row>
    <row r="378" spans="1:5" ht="25.5" x14ac:dyDescent="0.2">
      <c r="A378" s="2" t="s">
        <v>189</v>
      </c>
      <c r="B378" s="18">
        <v>35709360</v>
      </c>
      <c r="C378" s="18">
        <v>32509360</v>
      </c>
      <c r="D378" s="18">
        <v>29339214</v>
      </c>
      <c r="E378" s="19">
        <f t="shared" si="51"/>
        <v>90.248513043628051</v>
      </c>
    </row>
    <row r="379" spans="1:5" x14ac:dyDescent="0.2">
      <c r="A379" s="2" t="s">
        <v>190</v>
      </c>
      <c r="B379" s="18">
        <v>1122000</v>
      </c>
      <c r="C379" s="18">
        <v>1122000</v>
      </c>
      <c r="D379" s="18">
        <v>856107</v>
      </c>
      <c r="E379" s="19">
        <f t="shared" si="51"/>
        <v>76.301871657754006</v>
      </c>
    </row>
    <row r="380" spans="1:5" x14ac:dyDescent="0.2">
      <c r="A380" s="2" t="s">
        <v>191</v>
      </c>
      <c r="B380" s="18">
        <v>5643204</v>
      </c>
      <c r="C380" s="18">
        <v>5650204</v>
      </c>
      <c r="D380" s="18">
        <v>5289983</v>
      </c>
      <c r="E380" s="19">
        <f t="shared" si="51"/>
        <v>93.624637269733981</v>
      </c>
    </row>
    <row r="381" spans="1:5" x14ac:dyDescent="0.2">
      <c r="A381" s="2" t="s">
        <v>192</v>
      </c>
      <c r="B381" s="18">
        <v>38701800</v>
      </c>
      <c r="C381" s="18">
        <v>36701800</v>
      </c>
      <c r="D381" s="18">
        <v>34937429</v>
      </c>
      <c r="E381" s="19">
        <f t="shared" si="51"/>
        <v>95.192685372379557</v>
      </c>
    </row>
    <row r="382" spans="1:5" x14ac:dyDescent="0.2">
      <c r="A382" s="2" t="s">
        <v>194</v>
      </c>
      <c r="B382" s="18">
        <v>1122406089</v>
      </c>
      <c r="C382" s="18">
        <v>1147775039</v>
      </c>
      <c r="D382" s="18">
        <v>1139013560</v>
      </c>
      <c r="E382" s="19">
        <f t="shared" si="51"/>
        <v>99.236655380863354</v>
      </c>
    </row>
    <row r="383" spans="1:5" x14ac:dyDescent="0.2">
      <c r="A383" s="2" t="s">
        <v>345</v>
      </c>
      <c r="B383" s="18">
        <v>25260000</v>
      </c>
      <c r="C383" s="18">
        <v>25260000</v>
      </c>
      <c r="D383" s="18">
        <v>0</v>
      </c>
      <c r="E383" s="19">
        <f t="shared" si="51"/>
        <v>0</v>
      </c>
    </row>
    <row r="384" spans="1:5" x14ac:dyDescent="0.2">
      <c r="A384" s="2" t="s">
        <v>115</v>
      </c>
      <c r="B384" s="18">
        <v>17265000</v>
      </c>
      <c r="C384" s="18">
        <v>17265000</v>
      </c>
      <c r="D384" s="18">
        <v>11636352</v>
      </c>
      <c r="E384" s="19">
        <f t="shared" si="51"/>
        <v>67.398505647263249</v>
      </c>
    </row>
    <row r="385" spans="1:5" x14ac:dyDescent="0.2">
      <c r="A385" s="2" t="s">
        <v>346</v>
      </c>
      <c r="B385" s="18">
        <v>174861714</v>
      </c>
      <c r="C385" s="18">
        <v>174811714</v>
      </c>
      <c r="D385" s="18">
        <v>128388495</v>
      </c>
      <c r="E385" s="19">
        <f t="shared" si="51"/>
        <v>73.44387401864843</v>
      </c>
    </row>
    <row r="386" spans="1:5" x14ac:dyDescent="0.2">
      <c r="A386" s="2"/>
      <c r="B386" s="33"/>
      <c r="C386" s="33"/>
      <c r="D386" s="33"/>
      <c r="E386" s="19"/>
    </row>
    <row r="387" spans="1:5" x14ac:dyDescent="0.2">
      <c r="A387" s="55" t="s">
        <v>17</v>
      </c>
      <c r="B387" s="60">
        <f>SUM(B389,B391,B394,B396,B398,B404,B407,B410,B419,B421)</f>
        <v>5838745168</v>
      </c>
      <c r="C387" s="60">
        <f t="shared" ref="C387:D387" si="53">SUM(C389,C391,C394,C396,C398,C404,C407,C410,C419,C421)</f>
        <v>6118401247</v>
      </c>
      <c r="D387" s="60">
        <f t="shared" si="53"/>
        <v>3036484805</v>
      </c>
      <c r="E387" s="57">
        <f t="shared" si="51"/>
        <v>49.628729506566145</v>
      </c>
    </row>
    <row r="388" spans="1:5" x14ac:dyDescent="0.2">
      <c r="A388" s="13"/>
      <c r="B388" s="1"/>
      <c r="C388" s="1"/>
      <c r="D388" s="1"/>
      <c r="E388" s="15"/>
    </row>
    <row r="389" spans="1:5" s="16" customFormat="1" x14ac:dyDescent="0.2">
      <c r="A389" s="17" t="s">
        <v>45</v>
      </c>
      <c r="B389" s="1">
        <f>SUM(B390)</f>
        <v>460860000</v>
      </c>
      <c r="C389" s="1">
        <f t="shared" ref="C389:D389" si="54">SUM(C390)</f>
        <v>503590415</v>
      </c>
      <c r="D389" s="1">
        <f t="shared" si="54"/>
        <v>502002100</v>
      </c>
      <c r="E389" s="15">
        <f t="shared" si="51"/>
        <v>99.684601820707812</v>
      </c>
    </row>
    <row r="390" spans="1:5" x14ac:dyDescent="0.2">
      <c r="A390" s="2" t="s">
        <v>46</v>
      </c>
      <c r="B390" s="18">
        <v>460860000</v>
      </c>
      <c r="C390" s="18">
        <v>503590415</v>
      </c>
      <c r="D390" s="18">
        <v>502002100</v>
      </c>
      <c r="E390" s="19">
        <f t="shared" si="51"/>
        <v>99.684601820707812</v>
      </c>
    </row>
    <row r="391" spans="1:5" s="16" customFormat="1" x14ac:dyDescent="0.2">
      <c r="A391" s="17" t="s">
        <v>47</v>
      </c>
      <c r="B391" s="1">
        <f>SUM(B392:B393)</f>
        <v>1078639980</v>
      </c>
      <c r="C391" s="1">
        <f t="shared" ref="C391:D391" si="55">SUM(C392:C393)</f>
        <v>980712150</v>
      </c>
      <c r="D391" s="1">
        <f t="shared" si="55"/>
        <v>976834960</v>
      </c>
      <c r="E391" s="15">
        <f t="shared" si="51"/>
        <v>99.604655657625941</v>
      </c>
    </row>
    <row r="392" spans="1:5" x14ac:dyDescent="0.2">
      <c r="A392" s="2" t="s">
        <v>48</v>
      </c>
      <c r="B392" s="18">
        <v>1076152565</v>
      </c>
      <c r="C392" s="18">
        <v>978224735</v>
      </c>
      <c r="D392" s="18">
        <v>976451519</v>
      </c>
      <c r="E392" s="19">
        <f t="shared" si="51"/>
        <v>99.818731224374531</v>
      </c>
    </row>
    <row r="393" spans="1:5" ht="38.25" x14ac:dyDescent="0.2">
      <c r="A393" s="2" t="s">
        <v>50</v>
      </c>
      <c r="B393" s="18">
        <v>2487415</v>
      </c>
      <c r="C393" s="18">
        <v>2487415</v>
      </c>
      <c r="D393" s="18">
        <v>383441</v>
      </c>
      <c r="E393" s="15">
        <f t="shared" si="51"/>
        <v>15.415240319769721</v>
      </c>
    </row>
    <row r="394" spans="1:5" s="16" customFormat="1" x14ac:dyDescent="0.2">
      <c r="A394" s="17" t="s">
        <v>51</v>
      </c>
      <c r="B394" s="1">
        <f>SUM(B395)</f>
        <v>191739</v>
      </c>
      <c r="C394" s="1">
        <f t="shared" ref="C394:D394" si="56">SUM(C395)</f>
        <v>14719</v>
      </c>
      <c r="D394" s="1">
        <f t="shared" si="56"/>
        <v>14719</v>
      </c>
      <c r="E394" s="15">
        <f t="shared" si="51"/>
        <v>100</v>
      </c>
    </row>
    <row r="395" spans="1:5" x14ac:dyDescent="0.2">
      <c r="A395" s="2" t="s">
        <v>52</v>
      </c>
      <c r="B395" s="18">
        <v>191739</v>
      </c>
      <c r="C395" s="18">
        <v>14719</v>
      </c>
      <c r="D395" s="18">
        <v>14719</v>
      </c>
      <c r="E395" s="19">
        <f t="shared" si="51"/>
        <v>100</v>
      </c>
    </row>
    <row r="396" spans="1:5" s="16" customFormat="1" x14ac:dyDescent="0.2">
      <c r="A396" s="17" t="s">
        <v>53</v>
      </c>
      <c r="B396" s="1">
        <f>SUM(B397)</f>
        <v>432994</v>
      </c>
      <c r="C396" s="1">
        <f t="shared" ref="C396:D396" si="57">SUM(C397)</f>
        <v>432994</v>
      </c>
      <c r="D396" s="1">
        <f t="shared" si="57"/>
        <v>390373</v>
      </c>
      <c r="E396" s="15">
        <f t="shared" si="51"/>
        <v>90.156676535933528</v>
      </c>
    </row>
    <row r="397" spans="1:5" x14ac:dyDescent="0.2">
      <c r="A397" s="2" t="s">
        <v>54</v>
      </c>
      <c r="B397" s="18">
        <v>432994</v>
      </c>
      <c r="C397" s="18">
        <v>432994</v>
      </c>
      <c r="D397" s="18">
        <v>390373</v>
      </c>
      <c r="E397" s="19">
        <f t="shared" si="51"/>
        <v>90.156676535933528</v>
      </c>
    </row>
    <row r="398" spans="1:5" s="16" customFormat="1" x14ac:dyDescent="0.2">
      <c r="A398" s="17" t="s">
        <v>18</v>
      </c>
      <c r="B398" s="1">
        <f>SUM(B399:B403)</f>
        <v>1292211406</v>
      </c>
      <c r="C398" s="1">
        <f t="shared" ref="C398:D398" si="58">SUM(C399:C403)</f>
        <v>1511160304</v>
      </c>
      <c r="D398" s="1">
        <f t="shared" si="58"/>
        <v>513617049</v>
      </c>
      <c r="E398" s="15">
        <f t="shared" si="51"/>
        <v>33.988257079045134</v>
      </c>
    </row>
    <row r="399" spans="1:5" x14ac:dyDescent="0.2">
      <c r="A399" s="2" t="s">
        <v>366</v>
      </c>
      <c r="B399" s="18">
        <v>203000000</v>
      </c>
      <c r="C399" s="18">
        <v>446274009</v>
      </c>
      <c r="D399" s="18">
        <v>380604551</v>
      </c>
      <c r="E399" s="19">
        <f t="shared" si="51"/>
        <v>85.284946764623257</v>
      </c>
    </row>
    <row r="400" spans="1:5" x14ac:dyDescent="0.2">
      <c r="A400" s="2" t="s">
        <v>365</v>
      </c>
      <c r="B400" s="18">
        <v>631307500</v>
      </c>
      <c r="C400" s="18">
        <v>607367389</v>
      </c>
      <c r="D400" s="18">
        <v>8019111</v>
      </c>
      <c r="E400" s="19">
        <f t="shared" si="51"/>
        <v>1.3203064809263245</v>
      </c>
    </row>
    <row r="401" spans="1:5" x14ac:dyDescent="0.2">
      <c r="A401" s="2" t="s">
        <v>364</v>
      </c>
      <c r="B401" s="18">
        <v>355367085</v>
      </c>
      <c r="C401" s="18">
        <v>355367085</v>
      </c>
      <c r="D401" s="18">
        <v>115657450</v>
      </c>
      <c r="E401" s="19">
        <f t="shared" si="51"/>
        <v>32.545909534643592</v>
      </c>
    </row>
    <row r="402" spans="1:5" x14ac:dyDescent="0.2">
      <c r="A402" s="2" t="s">
        <v>363</v>
      </c>
      <c r="B402" s="18">
        <v>83584461</v>
      </c>
      <c r="C402" s="18">
        <v>83199461</v>
      </c>
      <c r="D402" s="18">
        <v>4165290</v>
      </c>
      <c r="E402" s="19">
        <f t="shared" si="51"/>
        <v>5.0063906063045289</v>
      </c>
    </row>
    <row r="403" spans="1:5" x14ac:dyDescent="0.2">
      <c r="A403" s="2" t="s">
        <v>362</v>
      </c>
      <c r="B403" s="18">
        <v>18952360</v>
      </c>
      <c r="C403" s="18">
        <v>18952360</v>
      </c>
      <c r="D403" s="18">
        <v>5170647</v>
      </c>
      <c r="E403" s="19">
        <f t="shared" si="51"/>
        <v>27.282338452836481</v>
      </c>
    </row>
    <row r="404" spans="1:5" s="16" customFormat="1" x14ac:dyDescent="0.2">
      <c r="A404" s="17" t="s">
        <v>307</v>
      </c>
      <c r="B404" s="1">
        <f>SUM(B405:B406)</f>
        <v>766823842</v>
      </c>
      <c r="C404" s="1">
        <f t="shared" ref="C404:D404" si="59">SUM(C405:C406)</f>
        <v>827998842</v>
      </c>
      <c r="D404" s="1">
        <f t="shared" si="59"/>
        <v>8162245</v>
      </c>
      <c r="E404" s="15">
        <f t="shared" si="51"/>
        <v>0.98577976030551018</v>
      </c>
    </row>
    <row r="405" spans="1:5" x14ac:dyDescent="0.2">
      <c r="A405" s="2" t="s">
        <v>361</v>
      </c>
      <c r="B405" s="18">
        <v>414359443</v>
      </c>
      <c r="C405" s="18">
        <v>455534443</v>
      </c>
      <c r="D405" s="18">
        <v>2810000</v>
      </c>
      <c r="E405" s="19">
        <f t="shared" si="51"/>
        <v>0.61685785634435553</v>
      </c>
    </row>
    <row r="406" spans="1:5" x14ac:dyDescent="0.2">
      <c r="A406" s="2" t="s">
        <v>360</v>
      </c>
      <c r="B406" s="18">
        <v>352464399</v>
      </c>
      <c r="C406" s="18">
        <v>372464399</v>
      </c>
      <c r="D406" s="18">
        <v>5352245</v>
      </c>
      <c r="E406" s="19">
        <f t="shared" si="51"/>
        <v>1.4369816321693607</v>
      </c>
    </row>
    <row r="407" spans="1:5" s="16" customFormat="1" x14ac:dyDescent="0.2">
      <c r="A407" s="17" t="s">
        <v>359</v>
      </c>
      <c r="B407" s="1">
        <f>SUM(B408:B409)</f>
        <v>31290167</v>
      </c>
      <c r="C407" s="1">
        <f t="shared" ref="C407:D407" si="60">SUM(C408:C409)</f>
        <v>31290167</v>
      </c>
      <c r="D407" s="1">
        <f t="shared" si="60"/>
        <v>7183598</v>
      </c>
      <c r="E407" s="15">
        <f t="shared" si="51"/>
        <v>22.958004666450009</v>
      </c>
    </row>
    <row r="408" spans="1:5" ht="25.5" x14ac:dyDescent="0.2">
      <c r="A408" s="2" t="s">
        <v>358</v>
      </c>
      <c r="B408" s="18">
        <v>1790167</v>
      </c>
      <c r="C408" s="18">
        <v>1790167</v>
      </c>
      <c r="D408" s="18">
        <v>307397</v>
      </c>
      <c r="E408" s="19">
        <f t="shared" si="51"/>
        <v>17.171414733932643</v>
      </c>
    </row>
    <row r="409" spans="1:5" x14ac:dyDescent="0.2">
      <c r="A409" s="2" t="s">
        <v>357</v>
      </c>
      <c r="B409" s="18">
        <v>29500000</v>
      </c>
      <c r="C409" s="18">
        <v>29500000</v>
      </c>
      <c r="D409" s="18">
        <v>6876201</v>
      </c>
      <c r="E409" s="19">
        <f t="shared" si="51"/>
        <v>23.309155932203389</v>
      </c>
    </row>
    <row r="410" spans="1:5" s="16" customFormat="1" x14ac:dyDescent="0.2">
      <c r="A410" s="17" t="s">
        <v>19</v>
      </c>
      <c r="B410" s="1">
        <f>SUM(B411:B418)</f>
        <v>1259220011</v>
      </c>
      <c r="C410" s="1">
        <f t="shared" ref="C410:D410" si="61">SUM(C411:C418)</f>
        <v>1238470011</v>
      </c>
      <c r="D410" s="1">
        <f t="shared" si="61"/>
        <v>145240542</v>
      </c>
      <c r="E410" s="15">
        <f t="shared" si="51"/>
        <v>11.727416950752472</v>
      </c>
    </row>
    <row r="411" spans="1:5" x14ac:dyDescent="0.2">
      <c r="A411" s="2" t="s">
        <v>356</v>
      </c>
      <c r="B411" s="18">
        <v>3600000</v>
      </c>
      <c r="C411" s="18">
        <v>3600000</v>
      </c>
      <c r="D411" s="18">
        <v>1541813</v>
      </c>
      <c r="E411" s="19">
        <f t="shared" si="51"/>
        <v>42.828138888888887</v>
      </c>
    </row>
    <row r="412" spans="1:5" x14ac:dyDescent="0.2">
      <c r="A412" s="2" t="s">
        <v>355</v>
      </c>
      <c r="B412" s="18">
        <v>54737073</v>
      </c>
      <c r="C412" s="18">
        <v>54737073</v>
      </c>
      <c r="D412" s="18">
        <v>3839643</v>
      </c>
      <c r="E412" s="19">
        <f t="shared" si="51"/>
        <v>7.0147028139411107</v>
      </c>
    </row>
    <row r="413" spans="1:5" x14ac:dyDescent="0.2">
      <c r="A413" s="2" t="s">
        <v>354</v>
      </c>
      <c r="B413" s="18">
        <v>3402849</v>
      </c>
      <c r="C413" s="18">
        <v>3402849</v>
      </c>
      <c r="D413" s="18">
        <v>1383798</v>
      </c>
      <c r="E413" s="19">
        <f t="shared" si="51"/>
        <v>40.665865573229958</v>
      </c>
    </row>
    <row r="414" spans="1:5" x14ac:dyDescent="0.2">
      <c r="A414" s="2" t="s">
        <v>353</v>
      </c>
      <c r="B414" s="18">
        <v>32550000</v>
      </c>
      <c r="C414" s="18">
        <v>32550000</v>
      </c>
      <c r="D414" s="18">
        <v>13734642</v>
      </c>
      <c r="E414" s="19">
        <f t="shared" si="51"/>
        <v>42.195520737327193</v>
      </c>
    </row>
    <row r="415" spans="1:5" x14ac:dyDescent="0.2">
      <c r="A415" s="2" t="s">
        <v>352</v>
      </c>
      <c r="B415" s="18">
        <v>35920999</v>
      </c>
      <c r="C415" s="18">
        <v>35920999</v>
      </c>
      <c r="D415" s="18">
        <v>11615551</v>
      </c>
      <c r="E415" s="19">
        <f t="shared" si="51"/>
        <v>32.336380733731822</v>
      </c>
    </row>
    <row r="416" spans="1:5" x14ac:dyDescent="0.2">
      <c r="A416" s="2" t="s">
        <v>351</v>
      </c>
      <c r="B416" s="18">
        <v>281934900</v>
      </c>
      <c r="C416" s="18">
        <v>261934900</v>
      </c>
      <c r="D416" s="18">
        <v>40791983</v>
      </c>
      <c r="E416" s="19">
        <f t="shared" si="51"/>
        <v>15.573328716410071</v>
      </c>
    </row>
    <row r="417" spans="1:5" x14ac:dyDescent="0.2">
      <c r="A417" s="2" t="s">
        <v>350</v>
      </c>
      <c r="B417" s="18">
        <v>800000000</v>
      </c>
      <c r="C417" s="18">
        <v>800000000</v>
      </c>
      <c r="D417" s="18">
        <v>67669510</v>
      </c>
      <c r="E417" s="19">
        <f t="shared" si="51"/>
        <v>8.4586887500000003</v>
      </c>
    </row>
    <row r="418" spans="1:5" x14ac:dyDescent="0.2">
      <c r="A418" s="2" t="s">
        <v>349</v>
      </c>
      <c r="B418" s="18">
        <v>47074190</v>
      </c>
      <c r="C418" s="18">
        <v>46324190</v>
      </c>
      <c r="D418" s="18">
        <v>4663602</v>
      </c>
      <c r="E418" s="19">
        <f t="shared" si="51"/>
        <v>10.067314722610368</v>
      </c>
    </row>
    <row r="419" spans="1:5" s="16" customFormat="1" x14ac:dyDescent="0.2">
      <c r="A419" s="17" t="s">
        <v>184</v>
      </c>
      <c r="B419" s="1">
        <f>SUM(B420)</f>
        <v>32843942</v>
      </c>
      <c r="C419" s="1">
        <f t="shared" ref="C419:D419" si="62">SUM(C420)</f>
        <v>32843942</v>
      </c>
      <c r="D419" s="1">
        <f t="shared" si="62"/>
        <v>20598320</v>
      </c>
      <c r="E419" s="15">
        <f t="shared" si="51"/>
        <v>62.71573613179563</v>
      </c>
    </row>
    <row r="420" spans="1:5" x14ac:dyDescent="0.2">
      <c r="A420" s="2" t="s">
        <v>348</v>
      </c>
      <c r="B420" s="18">
        <v>32843942</v>
      </c>
      <c r="C420" s="18">
        <v>32843942</v>
      </c>
      <c r="D420" s="18">
        <v>20598320</v>
      </c>
      <c r="E420" s="19">
        <f t="shared" si="51"/>
        <v>62.71573613179563</v>
      </c>
    </row>
    <row r="421" spans="1:5" s="16" customFormat="1" x14ac:dyDescent="0.2">
      <c r="A421" s="17" t="s">
        <v>347</v>
      </c>
      <c r="B421" s="1">
        <f>SUM(B422:B430)</f>
        <v>916231087</v>
      </c>
      <c r="C421" s="1">
        <f t="shared" ref="C421:D421" si="63">SUM(C422:C430)</f>
        <v>991887703</v>
      </c>
      <c r="D421" s="1">
        <f t="shared" si="63"/>
        <v>862440899</v>
      </c>
      <c r="E421" s="15">
        <f t="shared" si="51"/>
        <v>86.949449659625429</v>
      </c>
    </row>
    <row r="422" spans="1:5" x14ac:dyDescent="0.2">
      <c r="A422" s="2" t="s">
        <v>186</v>
      </c>
      <c r="B422" s="18">
        <v>1023900</v>
      </c>
      <c r="C422" s="18">
        <v>1023900</v>
      </c>
      <c r="D422" s="18">
        <v>942936</v>
      </c>
      <c r="E422" s="19">
        <f t="shared" si="51"/>
        <v>92.092587166715504</v>
      </c>
    </row>
    <row r="423" spans="1:5" ht="25.5" x14ac:dyDescent="0.2">
      <c r="A423" s="2" t="s">
        <v>187</v>
      </c>
      <c r="B423" s="18">
        <v>86459065</v>
      </c>
      <c r="C423" s="18">
        <v>92559065</v>
      </c>
      <c r="D423" s="18">
        <v>88997159</v>
      </c>
      <c r="E423" s="19">
        <f t="shared" si="51"/>
        <v>96.151748075674703</v>
      </c>
    </row>
    <row r="424" spans="1:5" x14ac:dyDescent="0.2">
      <c r="A424" s="2" t="s">
        <v>188</v>
      </c>
      <c r="B424" s="18">
        <v>284863640</v>
      </c>
      <c r="C424" s="18">
        <v>328803751</v>
      </c>
      <c r="D424" s="18">
        <v>224515446</v>
      </c>
      <c r="E424" s="19">
        <f t="shared" si="51"/>
        <v>68.28250751920406</v>
      </c>
    </row>
    <row r="425" spans="1:5" ht="25.5" x14ac:dyDescent="0.2">
      <c r="A425" s="2" t="s">
        <v>189</v>
      </c>
      <c r="B425" s="18">
        <v>20695212</v>
      </c>
      <c r="C425" s="18">
        <v>19205212</v>
      </c>
      <c r="D425" s="18">
        <v>18391427</v>
      </c>
      <c r="E425" s="19">
        <f t="shared" si="51"/>
        <v>95.762686712336205</v>
      </c>
    </row>
    <row r="426" spans="1:5" x14ac:dyDescent="0.2">
      <c r="A426" s="2" t="s">
        <v>190</v>
      </c>
      <c r="B426" s="18">
        <v>696000</v>
      </c>
      <c r="C426" s="18">
        <v>696000</v>
      </c>
      <c r="D426" s="18">
        <v>595662</v>
      </c>
      <c r="E426" s="19">
        <f t="shared" ref="E426:E489" si="64">SUM(D426)/C426*100</f>
        <v>85.583620689655177</v>
      </c>
    </row>
    <row r="427" spans="1:5" x14ac:dyDescent="0.2">
      <c r="A427" s="2" t="s">
        <v>191</v>
      </c>
      <c r="B427" s="18">
        <v>4487736</v>
      </c>
      <c r="C427" s="18">
        <v>4487736</v>
      </c>
      <c r="D427" s="18">
        <v>4243291</v>
      </c>
      <c r="E427" s="19">
        <f t="shared" si="64"/>
        <v>94.553044118459724</v>
      </c>
    </row>
    <row r="428" spans="1:5" x14ac:dyDescent="0.2">
      <c r="A428" s="2" t="s">
        <v>192</v>
      </c>
      <c r="B428" s="18">
        <v>27720000</v>
      </c>
      <c r="C428" s="18">
        <v>26770000</v>
      </c>
      <c r="D428" s="18">
        <v>25284541</v>
      </c>
      <c r="E428" s="19">
        <f t="shared" si="64"/>
        <v>94.451031004856176</v>
      </c>
    </row>
    <row r="429" spans="1:5" x14ac:dyDescent="0.2">
      <c r="A429" s="2" t="s">
        <v>194</v>
      </c>
      <c r="B429" s="18">
        <v>476685534</v>
      </c>
      <c r="C429" s="18">
        <v>504742039</v>
      </c>
      <c r="D429" s="18">
        <v>499462439</v>
      </c>
      <c r="E429" s="19">
        <f t="shared" si="64"/>
        <v>98.954000342341203</v>
      </c>
    </row>
    <row r="430" spans="1:5" x14ac:dyDescent="0.2">
      <c r="A430" s="2" t="s">
        <v>115</v>
      </c>
      <c r="B430" s="18">
        <v>13600000</v>
      </c>
      <c r="C430" s="18">
        <v>13600000</v>
      </c>
      <c r="D430" s="18">
        <v>7998</v>
      </c>
      <c r="E430" s="19">
        <f t="shared" si="64"/>
        <v>5.8808823529411768E-2</v>
      </c>
    </row>
    <row r="431" spans="1:5" x14ac:dyDescent="0.2">
      <c r="A431" s="2"/>
      <c r="B431" s="18"/>
      <c r="C431" s="33"/>
      <c r="D431" s="33"/>
      <c r="E431" s="15"/>
    </row>
    <row r="432" spans="1:5" x14ac:dyDescent="0.2">
      <c r="A432" s="61" t="s">
        <v>20</v>
      </c>
      <c r="B432" s="62">
        <f>SUM(B434,B437,B442,B444,B446,B451,B482)</f>
        <v>450665958277</v>
      </c>
      <c r="C432" s="62">
        <f t="shared" ref="C432:D432" si="65">SUM(C434,C437,C442,C444,C446,C451,C482)</f>
        <v>455320787501</v>
      </c>
      <c r="D432" s="62">
        <f t="shared" si="65"/>
        <v>454438113469</v>
      </c>
      <c r="E432" s="57">
        <f t="shared" si="64"/>
        <v>99.806142382199482</v>
      </c>
    </row>
    <row r="433" spans="1:5" x14ac:dyDescent="0.2">
      <c r="A433" s="34"/>
      <c r="B433" s="35"/>
      <c r="C433" s="35"/>
      <c r="D433" s="35"/>
      <c r="E433" s="15"/>
    </row>
    <row r="434" spans="1:5" s="16" customFormat="1" x14ac:dyDescent="0.2">
      <c r="A434" s="17" t="s">
        <v>45</v>
      </c>
      <c r="B434" s="1">
        <f>SUM(B435:B436)</f>
        <v>5195203000</v>
      </c>
      <c r="C434" s="1">
        <f t="shared" ref="C434:D434" si="66">SUM(C435:C436)</f>
        <v>5352215953</v>
      </c>
      <c r="D434" s="1">
        <f t="shared" si="66"/>
        <v>5259561227</v>
      </c>
      <c r="E434" s="15">
        <f t="shared" si="64"/>
        <v>98.268852998204125</v>
      </c>
    </row>
    <row r="435" spans="1:5" x14ac:dyDescent="0.2">
      <c r="A435" s="2" t="s">
        <v>403</v>
      </c>
      <c r="B435" s="18">
        <v>698100000</v>
      </c>
      <c r="C435" s="18">
        <v>658100000</v>
      </c>
      <c r="D435" s="18">
        <v>570369344</v>
      </c>
      <c r="E435" s="19">
        <f t="shared" si="64"/>
        <v>86.669099528946973</v>
      </c>
    </row>
    <row r="436" spans="1:5" x14ac:dyDescent="0.2">
      <c r="A436" s="2" t="s">
        <v>46</v>
      </c>
      <c r="B436" s="18">
        <v>4497103000</v>
      </c>
      <c r="C436" s="18">
        <v>4694115953</v>
      </c>
      <c r="D436" s="18">
        <v>4689191883</v>
      </c>
      <c r="E436" s="19">
        <f t="shared" si="64"/>
        <v>99.895101227807274</v>
      </c>
    </row>
    <row r="437" spans="1:5" s="16" customFormat="1" x14ac:dyDescent="0.2">
      <c r="A437" s="17" t="s">
        <v>47</v>
      </c>
      <c r="B437" s="1">
        <f>SUM(B438:B441)</f>
        <v>9444084300</v>
      </c>
      <c r="C437" s="1">
        <f t="shared" ref="C437:D437" si="67">SUM(C438:C441)</f>
        <v>10487139847</v>
      </c>
      <c r="D437" s="1">
        <f t="shared" si="67"/>
        <v>10345303715</v>
      </c>
      <c r="E437" s="15">
        <f t="shared" si="64"/>
        <v>98.647523213485371</v>
      </c>
    </row>
    <row r="438" spans="1:5" x14ac:dyDescent="0.2">
      <c r="A438" s="2" t="s">
        <v>48</v>
      </c>
      <c r="B438" s="18">
        <v>4711478405</v>
      </c>
      <c r="C438" s="18">
        <v>4874675069</v>
      </c>
      <c r="D438" s="18">
        <v>4794548903</v>
      </c>
      <c r="E438" s="19">
        <f t="shared" si="64"/>
        <v>98.356276780178547</v>
      </c>
    </row>
    <row r="439" spans="1:5" ht="38.25" x14ac:dyDescent="0.2">
      <c r="A439" s="2" t="s">
        <v>50</v>
      </c>
      <c r="B439" s="18">
        <v>32605895</v>
      </c>
      <c r="C439" s="18">
        <v>32605895</v>
      </c>
      <c r="D439" s="18">
        <v>1265949</v>
      </c>
      <c r="E439" s="19">
        <f t="shared" si="64"/>
        <v>3.8825770616018973</v>
      </c>
    </row>
    <row r="440" spans="1:5" x14ac:dyDescent="0.2">
      <c r="A440" s="2" t="s">
        <v>402</v>
      </c>
      <c r="B440" s="18">
        <v>0</v>
      </c>
      <c r="C440" s="18">
        <v>368258333</v>
      </c>
      <c r="D440" s="18">
        <v>351403247</v>
      </c>
      <c r="E440" s="19">
        <f t="shared" si="64"/>
        <v>95.423026584981585</v>
      </c>
    </row>
    <row r="441" spans="1:5" x14ac:dyDescent="0.2">
      <c r="A441" s="2" t="s">
        <v>278</v>
      </c>
      <c r="B441" s="18">
        <v>4700000000</v>
      </c>
      <c r="C441" s="18">
        <v>5211600550</v>
      </c>
      <c r="D441" s="18">
        <v>5198085616</v>
      </c>
      <c r="E441" s="19">
        <f t="shared" si="64"/>
        <v>99.740675942633402</v>
      </c>
    </row>
    <row r="442" spans="1:5" s="16" customFormat="1" x14ac:dyDescent="0.2">
      <c r="A442" s="17" t="s">
        <v>51</v>
      </c>
      <c r="B442" s="1">
        <f>SUM(B443)</f>
        <v>1519000</v>
      </c>
      <c r="C442" s="1">
        <f t="shared" ref="C442:D442" si="68">SUM(C443)</f>
        <v>53870</v>
      </c>
      <c r="D442" s="1">
        <f t="shared" si="68"/>
        <v>53869</v>
      </c>
      <c r="E442" s="15">
        <f t="shared" si="64"/>
        <v>99.998143679227766</v>
      </c>
    </row>
    <row r="443" spans="1:5" x14ac:dyDescent="0.2">
      <c r="A443" s="2" t="s">
        <v>52</v>
      </c>
      <c r="B443" s="18">
        <v>1519000</v>
      </c>
      <c r="C443" s="18">
        <v>53870</v>
      </c>
      <c r="D443" s="18">
        <v>53869</v>
      </c>
      <c r="E443" s="19">
        <f t="shared" si="64"/>
        <v>99.998143679227766</v>
      </c>
    </row>
    <row r="444" spans="1:5" s="16" customFormat="1" x14ac:dyDescent="0.2">
      <c r="A444" s="17" t="s">
        <v>53</v>
      </c>
      <c r="B444" s="1">
        <f>SUM(B445)</f>
        <v>1122466930</v>
      </c>
      <c r="C444" s="1">
        <f t="shared" ref="C444:D444" si="69">SUM(C445)</f>
        <v>1108466930</v>
      </c>
      <c r="D444" s="1">
        <f t="shared" si="69"/>
        <v>1020775840</v>
      </c>
      <c r="E444" s="15">
        <f t="shared" si="64"/>
        <v>92.088975536690114</v>
      </c>
    </row>
    <row r="445" spans="1:5" x14ac:dyDescent="0.2">
      <c r="A445" s="2" t="s">
        <v>54</v>
      </c>
      <c r="B445" s="18">
        <v>1122466930</v>
      </c>
      <c r="C445" s="18">
        <v>1108466930</v>
      </c>
      <c r="D445" s="18">
        <v>1020775840</v>
      </c>
      <c r="E445" s="19">
        <f t="shared" si="64"/>
        <v>92.088975536690114</v>
      </c>
    </row>
    <row r="446" spans="1:5" s="16" customFormat="1" ht="25.5" x14ac:dyDescent="0.2">
      <c r="A446" s="17" t="s">
        <v>55</v>
      </c>
      <c r="B446" s="1">
        <f>SUM(B447:B450)</f>
        <v>509066</v>
      </c>
      <c r="C446" s="1">
        <f t="shared" ref="C446:D446" si="70">SUM(C447:C450)</f>
        <v>970795</v>
      </c>
      <c r="D446" s="1">
        <f t="shared" si="70"/>
        <v>883852</v>
      </c>
      <c r="E446" s="15">
        <f t="shared" si="64"/>
        <v>91.044144232304447</v>
      </c>
    </row>
    <row r="447" spans="1:5" x14ac:dyDescent="0.2">
      <c r="A447" s="2" t="s">
        <v>401</v>
      </c>
      <c r="B447" s="18">
        <v>22770</v>
      </c>
      <c r="C447" s="18">
        <v>22770</v>
      </c>
      <c r="D447" s="18">
        <v>19080</v>
      </c>
      <c r="E447" s="19">
        <f t="shared" si="64"/>
        <v>83.794466403162062</v>
      </c>
    </row>
    <row r="448" spans="1:5" x14ac:dyDescent="0.2">
      <c r="A448" s="2" t="s">
        <v>400</v>
      </c>
      <c r="B448" s="18">
        <v>167706</v>
      </c>
      <c r="C448" s="18">
        <v>440625</v>
      </c>
      <c r="D448" s="18">
        <v>393492</v>
      </c>
      <c r="E448" s="19">
        <f t="shared" si="64"/>
        <v>89.303148936170217</v>
      </c>
    </row>
    <row r="449" spans="1:5" x14ac:dyDescent="0.2">
      <c r="A449" s="2" t="s">
        <v>399</v>
      </c>
      <c r="B449" s="18">
        <v>110814</v>
      </c>
      <c r="C449" s="18">
        <v>176400</v>
      </c>
      <c r="D449" s="18">
        <v>156954</v>
      </c>
      <c r="E449" s="19">
        <f t="shared" si="64"/>
        <v>88.976190476190482</v>
      </c>
    </row>
    <row r="450" spans="1:5" x14ac:dyDescent="0.2">
      <c r="A450" s="2" t="s">
        <v>398</v>
      </c>
      <c r="B450" s="18">
        <v>207776</v>
      </c>
      <c r="C450" s="18">
        <v>331000</v>
      </c>
      <c r="D450" s="18">
        <v>314326</v>
      </c>
      <c r="E450" s="19">
        <f t="shared" si="64"/>
        <v>94.962537764350458</v>
      </c>
    </row>
    <row r="451" spans="1:5" s="16" customFormat="1" x14ac:dyDescent="0.2">
      <c r="A451" s="17" t="s">
        <v>397</v>
      </c>
      <c r="B451" s="1">
        <f>SUM(B452:B481)</f>
        <v>429063279074</v>
      </c>
      <c r="C451" s="1">
        <f t="shared" ref="C451:D451" si="71">SUM(C452:C481)</f>
        <v>432370873822</v>
      </c>
      <c r="D451" s="1">
        <f t="shared" si="71"/>
        <v>431915414032</v>
      </c>
      <c r="E451" s="15">
        <f t="shared" si="64"/>
        <v>99.894659927951693</v>
      </c>
    </row>
    <row r="452" spans="1:5" x14ac:dyDescent="0.2">
      <c r="A452" s="2" t="s">
        <v>396</v>
      </c>
      <c r="B452" s="18">
        <v>2365585490</v>
      </c>
      <c r="C452" s="18">
        <v>1765585490</v>
      </c>
      <c r="D452" s="18">
        <v>1754059257</v>
      </c>
      <c r="E452" s="19">
        <f t="shared" si="64"/>
        <v>99.347172194986726</v>
      </c>
    </row>
    <row r="453" spans="1:5" x14ac:dyDescent="0.2">
      <c r="A453" s="2" t="s">
        <v>395</v>
      </c>
      <c r="B453" s="18">
        <v>330395097744</v>
      </c>
      <c r="C453" s="18">
        <v>332935097744</v>
      </c>
      <c r="D453" s="18">
        <v>332675842374</v>
      </c>
      <c r="E453" s="19">
        <f t="shared" si="64"/>
        <v>99.922130357611223</v>
      </c>
    </row>
    <row r="454" spans="1:5" x14ac:dyDescent="0.2">
      <c r="A454" s="2" t="s">
        <v>394</v>
      </c>
      <c r="B454" s="18">
        <v>94663424983</v>
      </c>
      <c r="C454" s="18">
        <v>95883424983</v>
      </c>
      <c r="D454" s="18">
        <v>95872836355</v>
      </c>
      <c r="E454" s="19">
        <f t="shared" si="64"/>
        <v>99.988956769116371</v>
      </c>
    </row>
    <row r="455" spans="1:5" x14ac:dyDescent="0.2">
      <c r="A455" s="2" t="s">
        <v>393</v>
      </c>
      <c r="B455" s="18">
        <v>55150000</v>
      </c>
      <c r="C455" s="18">
        <v>25150000</v>
      </c>
      <c r="D455" s="18">
        <v>8792324</v>
      </c>
      <c r="E455" s="19">
        <f t="shared" si="64"/>
        <v>34.959538767395628</v>
      </c>
    </row>
    <row r="456" spans="1:5" x14ac:dyDescent="0.2">
      <c r="A456" s="2" t="s">
        <v>392</v>
      </c>
      <c r="B456" s="18">
        <v>1350000</v>
      </c>
      <c r="C456" s="18">
        <v>945000</v>
      </c>
      <c r="D456" s="18">
        <v>0</v>
      </c>
      <c r="E456" s="19">
        <f t="shared" si="64"/>
        <v>0</v>
      </c>
    </row>
    <row r="457" spans="1:5" x14ac:dyDescent="0.2">
      <c r="A457" s="2" t="s">
        <v>391</v>
      </c>
      <c r="B457" s="18">
        <v>19000543</v>
      </c>
      <c r="C457" s="18">
        <v>24700705</v>
      </c>
      <c r="D457" s="18">
        <v>20568227</v>
      </c>
      <c r="E457" s="19">
        <f t="shared" si="64"/>
        <v>83.269797360034872</v>
      </c>
    </row>
    <row r="458" spans="1:5" x14ac:dyDescent="0.2">
      <c r="A458" s="2" t="s">
        <v>390</v>
      </c>
      <c r="B458" s="18">
        <v>755928</v>
      </c>
      <c r="C458" s="18">
        <v>755928</v>
      </c>
      <c r="D458" s="18">
        <v>395962</v>
      </c>
      <c r="E458" s="19">
        <f t="shared" si="64"/>
        <v>52.380914584457784</v>
      </c>
    </row>
    <row r="459" spans="1:5" x14ac:dyDescent="0.2">
      <c r="A459" s="2" t="s">
        <v>389</v>
      </c>
      <c r="B459" s="18">
        <v>1651861</v>
      </c>
      <c r="C459" s="18">
        <v>951861</v>
      </c>
      <c r="D459" s="18">
        <v>140596</v>
      </c>
      <c r="E459" s="19">
        <f t="shared" si="64"/>
        <v>14.770644033109875</v>
      </c>
    </row>
    <row r="460" spans="1:5" x14ac:dyDescent="0.2">
      <c r="A460" s="2" t="s">
        <v>388</v>
      </c>
      <c r="B460" s="18">
        <v>2500000</v>
      </c>
      <c r="C460" s="18">
        <v>1750000</v>
      </c>
      <c r="D460" s="18">
        <v>584229</v>
      </c>
      <c r="E460" s="19">
        <f t="shared" si="64"/>
        <v>33.384514285714282</v>
      </c>
    </row>
    <row r="461" spans="1:5" x14ac:dyDescent="0.2">
      <c r="A461" s="2" t="s">
        <v>387</v>
      </c>
      <c r="B461" s="18">
        <v>3450000</v>
      </c>
      <c r="C461" s="18">
        <v>2053000</v>
      </c>
      <c r="D461" s="18">
        <v>1064384</v>
      </c>
      <c r="E461" s="19">
        <f t="shared" si="64"/>
        <v>51.845299561617139</v>
      </c>
    </row>
    <row r="462" spans="1:5" x14ac:dyDescent="0.2">
      <c r="A462" s="2" t="s">
        <v>386</v>
      </c>
      <c r="B462" s="18">
        <v>2000000</v>
      </c>
      <c r="C462" s="18">
        <v>1000000</v>
      </c>
      <c r="D462" s="18">
        <v>303290</v>
      </c>
      <c r="E462" s="19">
        <f t="shared" si="64"/>
        <v>30.329000000000001</v>
      </c>
    </row>
    <row r="463" spans="1:5" x14ac:dyDescent="0.2">
      <c r="A463" s="2" t="s">
        <v>385</v>
      </c>
      <c r="B463" s="18">
        <v>350000</v>
      </c>
      <c r="C463" s="18">
        <v>350000</v>
      </c>
      <c r="D463" s="18">
        <v>104024</v>
      </c>
      <c r="E463" s="19">
        <f t="shared" si="64"/>
        <v>29.721142857142858</v>
      </c>
    </row>
    <row r="464" spans="1:5" x14ac:dyDescent="0.2">
      <c r="A464" s="2" t="s">
        <v>384</v>
      </c>
      <c r="B464" s="18">
        <v>11899035</v>
      </c>
      <c r="C464" s="18">
        <v>8714710</v>
      </c>
      <c r="D464" s="18">
        <v>1263170</v>
      </c>
      <c r="E464" s="19">
        <f t="shared" si="64"/>
        <v>14.494687717663583</v>
      </c>
    </row>
    <row r="465" spans="1:5" x14ac:dyDescent="0.2">
      <c r="A465" s="2" t="s">
        <v>383</v>
      </c>
      <c r="B465" s="18">
        <v>3000000</v>
      </c>
      <c r="C465" s="18">
        <v>2100000</v>
      </c>
      <c r="D465" s="18">
        <v>1269025</v>
      </c>
      <c r="E465" s="19">
        <f t="shared" si="64"/>
        <v>60.429761904761904</v>
      </c>
    </row>
    <row r="466" spans="1:5" ht="25.5" x14ac:dyDescent="0.2">
      <c r="A466" s="2" t="s">
        <v>382</v>
      </c>
      <c r="B466" s="18">
        <v>250000</v>
      </c>
      <c r="C466" s="18">
        <v>175000</v>
      </c>
      <c r="D466" s="18">
        <v>75046</v>
      </c>
      <c r="E466" s="19">
        <f t="shared" si="64"/>
        <v>42.883428571428574</v>
      </c>
    </row>
    <row r="467" spans="1:5" x14ac:dyDescent="0.2">
      <c r="A467" s="2" t="s">
        <v>381</v>
      </c>
      <c r="B467" s="18">
        <v>232843503</v>
      </c>
      <c r="C467" s="18">
        <v>362420090</v>
      </c>
      <c r="D467" s="18">
        <v>362032820</v>
      </c>
      <c r="E467" s="19">
        <f t="shared" si="64"/>
        <v>99.893143340922407</v>
      </c>
    </row>
    <row r="468" spans="1:5" x14ac:dyDescent="0.2">
      <c r="A468" s="2" t="s">
        <v>380</v>
      </c>
      <c r="B468" s="18">
        <v>28632000</v>
      </c>
      <c r="C468" s="18">
        <v>28632000</v>
      </c>
      <c r="D468" s="18">
        <v>28327451</v>
      </c>
      <c r="E468" s="19">
        <f t="shared" si="64"/>
        <v>98.936333473037166</v>
      </c>
    </row>
    <row r="469" spans="1:5" x14ac:dyDescent="0.2">
      <c r="A469" s="2" t="s">
        <v>379</v>
      </c>
      <c r="B469" s="18">
        <v>11000000</v>
      </c>
      <c r="C469" s="18">
        <v>6000000</v>
      </c>
      <c r="D469" s="18">
        <v>3434185</v>
      </c>
      <c r="E469" s="19">
        <f t="shared" si="64"/>
        <v>57.23641666666667</v>
      </c>
    </row>
    <row r="470" spans="1:5" x14ac:dyDescent="0.2">
      <c r="A470" s="2" t="s">
        <v>378</v>
      </c>
      <c r="B470" s="18">
        <v>8500000</v>
      </c>
      <c r="C470" s="18">
        <v>6100000</v>
      </c>
      <c r="D470" s="18">
        <v>3371653</v>
      </c>
      <c r="E470" s="19">
        <f t="shared" si="64"/>
        <v>55.273000000000003</v>
      </c>
    </row>
    <row r="471" spans="1:5" x14ac:dyDescent="0.2">
      <c r="A471" s="2" t="s">
        <v>377</v>
      </c>
      <c r="B471" s="18">
        <v>166065600</v>
      </c>
      <c r="C471" s="18">
        <v>199278720</v>
      </c>
      <c r="D471" s="18">
        <v>161422417</v>
      </c>
      <c r="E471" s="19">
        <f t="shared" si="64"/>
        <v>81.003338941558837</v>
      </c>
    </row>
    <row r="472" spans="1:5" x14ac:dyDescent="0.2">
      <c r="A472" s="2" t="s">
        <v>376</v>
      </c>
      <c r="B472" s="18">
        <v>26723200</v>
      </c>
      <c r="C472" s="18">
        <v>18706240</v>
      </c>
      <c r="D472" s="18">
        <v>11179474</v>
      </c>
      <c r="E472" s="19">
        <f t="shared" si="64"/>
        <v>59.763341002788373</v>
      </c>
    </row>
    <row r="473" spans="1:5" x14ac:dyDescent="0.2">
      <c r="A473" s="2" t="s">
        <v>375</v>
      </c>
      <c r="B473" s="18">
        <v>6074138</v>
      </c>
      <c r="C473" s="18">
        <v>6074138</v>
      </c>
      <c r="D473" s="18">
        <v>5831793</v>
      </c>
      <c r="E473" s="19">
        <f t="shared" si="64"/>
        <v>96.010215770534018</v>
      </c>
    </row>
    <row r="474" spans="1:5" x14ac:dyDescent="0.2">
      <c r="A474" s="2" t="s">
        <v>374</v>
      </c>
      <c r="B474" s="18">
        <v>47720000</v>
      </c>
      <c r="C474" s="18">
        <v>33338000</v>
      </c>
      <c r="D474" s="18">
        <v>16189325</v>
      </c>
      <c r="E474" s="19">
        <f t="shared" si="64"/>
        <v>48.56117643529906</v>
      </c>
    </row>
    <row r="475" spans="1:5" x14ac:dyDescent="0.2">
      <c r="A475" s="2" t="s">
        <v>373</v>
      </c>
      <c r="B475" s="18">
        <v>1271016</v>
      </c>
      <c r="C475" s="18">
        <v>1271016</v>
      </c>
      <c r="D475" s="18">
        <v>194143</v>
      </c>
      <c r="E475" s="19">
        <f t="shared" si="64"/>
        <v>15.274630689149468</v>
      </c>
    </row>
    <row r="476" spans="1:5" x14ac:dyDescent="0.2">
      <c r="A476" s="2" t="s">
        <v>372</v>
      </c>
      <c r="B476" s="18">
        <v>816095056</v>
      </c>
      <c r="C476" s="18">
        <v>894447984</v>
      </c>
      <c r="D476" s="18">
        <v>850501957</v>
      </c>
      <c r="E476" s="19">
        <f t="shared" si="64"/>
        <v>95.086799032910562</v>
      </c>
    </row>
    <row r="477" spans="1:5" x14ac:dyDescent="0.2">
      <c r="A477" s="2" t="s">
        <v>371</v>
      </c>
      <c r="B477" s="18">
        <v>126352000</v>
      </c>
      <c r="C477" s="18">
        <v>126352000</v>
      </c>
      <c r="D477" s="18">
        <v>119891798</v>
      </c>
      <c r="E477" s="19">
        <f t="shared" si="64"/>
        <v>94.887139103457002</v>
      </c>
    </row>
    <row r="478" spans="1:5" x14ac:dyDescent="0.2">
      <c r="A478" s="2" t="s">
        <v>115</v>
      </c>
      <c r="B478" s="18">
        <v>22904977</v>
      </c>
      <c r="C478" s="18">
        <v>14999213</v>
      </c>
      <c r="D478" s="18">
        <v>9257976</v>
      </c>
      <c r="E478" s="19">
        <f t="shared" si="64"/>
        <v>61.723078404180278</v>
      </c>
    </row>
    <row r="479" spans="1:5" x14ac:dyDescent="0.2">
      <c r="A479" s="2" t="s">
        <v>370</v>
      </c>
      <c r="B479" s="18">
        <v>1000000</v>
      </c>
      <c r="C479" s="18">
        <v>500000</v>
      </c>
      <c r="D479" s="18">
        <v>19722</v>
      </c>
      <c r="E479" s="19">
        <f t="shared" si="64"/>
        <v>3.9443999999999999</v>
      </c>
    </row>
    <row r="480" spans="1:5" ht="25.5" x14ac:dyDescent="0.2">
      <c r="A480" s="2" t="s">
        <v>369</v>
      </c>
      <c r="B480" s="18">
        <v>4000000</v>
      </c>
      <c r="C480" s="18">
        <v>3000000</v>
      </c>
      <c r="D480" s="18">
        <v>1618195</v>
      </c>
      <c r="E480" s="19">
        <f t="shared" si="64"/>
        <v>53.939833333333333</v>
      </c>
    </row>
    <row r="481" spans="1:5" x14ac:dyDescent="0.2">
      <c r="A481" s="2" t="s">
        <v>368</v>
      </c>
      <c r="B481" s="18">
        <v>38632000</v>
      </c>
      <c r="C481" s="18">
        <v>17000000</v>
      </c>
      <c r="D481" s="18">
        <v>4842860</v>
      </c>
      <c r="E481" s="19">
        <f t="shared" si="64"/>
        <v>28.487411764705882</v>
      </c>
    </row>
    <row r="482" spans="1:5" s="16" customFormat="1" x14ac:dyDescent="0.2">
      <c r="A482" s="17" t="s">
        <v>367</v>
      </c>
      <c r="B482" s="1">
        <f>SUM(B483:B491)</f>
        <v>5838896907</v>
      </c>
      <c r="C482" s="1">
        <f t="shared" ref="C482:D482" si="72">SUM(C483:C491)</f>
        <v>6001066284</v>
      </c>
      <c r="D482" s="1">
        <f t="shared" si="72"/>
        <v>5896120934</v>
      </c>
      <c r="E482" s="15">
        <f t="shared" si="64"/>
        <v>98.251221615735119</v>
      </c>
    </row>
    <row r="483" spans="1:5" x14ac:dyDescent="0.2">
      <c r="A483" s="2" t="s">
        <v>186</v>
      </c>
      <c r="B483" s="18">
        <v>6278304</v>
      </c>
      <c r="C483" s="18">
        <v>6578304</v>
      </c>
      <c r="D483" s="18">
        <v>6332133</v>
      </c>
      <c r="E483" s="19">
        <f t="shared" si="64"/>
        <v>96.257834846185276</v>
      </c>
    </row>
    <row r="484" spans="1:5" ht="25.5" x14ac:dyDescent="0.2">
      <c r="A484" s="2" t="s">
        <v>187</v>
      </c>
      <c r="B484" s="18">
        <v>880543417</v>
      </c>
      <c r="C484" s="18">
        <v>906685523</v>
      </c>
      <c r="D484" s="18">
        <v>891192428</v>
      </c>
      <c r="E484" s="19">
        <f t="shared" si="64"/>
        <v>98.291238295198852</v>
      </c>
    </row>
    <row r="485" spans="1:5" x14ac:dyDescent="0.2">
      <c r="A485" s="2" t="s">
        <v>188</v>
      </c>
      <c r="B485" s="18">
        <v>156572750</v>
      </c>
      <c r="C485" s="18">
        <v>156367793</v>
      </c>
      <c r="D485" s="18">
        <v>124559699</v>
      </c>
      <c r="E485" s="19">
        <f t="shared" si="64"/>
        <v>79.658155052428214</v>
      </c>
    </row>
    <row r="486" spans="1:5" ht="25.5" x14ac:dyDescent="0.2">
      <c r="A486" s="2" t="s">
        <v>189</v>
      </c>
      <c r="B486" s="18">
        <v>171549008</v>
      </c>
      <c r="C486" s="18">
        <v>139566008</v>
      </c>
      <c r="D486" s="18">
        <v>136295424</v>
      </c>
      <c r="E486" s="19">
        <f t="shared" si="64"/>
        <v>97.656604178289598</v>
      </c>
    </row>
    <row r="487" spans="1:5" x14ac:dyDescent="0.2">
      <c r="A487" s="2" t="s">
        <v>190</v>
      </c>
      <c r="B487" s="18">
        <v>4856000</v>
      </c>
      <c r="C487" s="18">
        <v>4856000</v>
      </c>
      <c r="D487" s="18">
        <v>4713927</v>
      </c>
      <c r="E487" s="19">
        <f t="shared" si="64"/>
        <v>97.074279242174626</v>
      </c>
    </row>
    <row r="488" spans="1:5" x14ac:dyDescent="0.2">
      <c r="A488" s="2" t="s">
        <v>191</v>
      </c>
      <c r="B488" s="18">
        <v>42628000</v>
      </c>
      <c r="C488" s="18">
        <v>37128000</v>
      </c>
      <c r="D488" s="18">
        <v>36332900</v>
      </c>
      <c r="E488" s="19">
        <f t="shared" si="64"/>
        <v>97.858489549666018</v>
      </c>
    </row>
    <row r="489" spans="1:5" x14ac:dyDescent="0.2">
      <c r="A489" s="2" t="s">
        <v>192</v>
      </c>
      <c r="B489" s="18">
        <v>193680000</v>
      </c>
      <c r="C489" s="18">
        <v>175680000</v>
      </c>
      <c r="D489" s="18">
        <v>171917496</v>
      </c>
      <c r="E489" s="19">
        <f t="shared" si="64"/>
        <v>97.858319672131145</v>
      </c>
    </row>
    <row r="490" spans="1:5" x14ac:dyDescent="0.2">
      <c r="A490" s="2" t="s">
        <v>194</v>
      </c>
      <c r="B490" s="18">
        <v>4361113731</v>
      </c>
      <c r="C490" s="18">
        <v>4560380479</v>
      </c>
      <c r="D490" s="18">
        <v>4520473931</v>
      </c>
      <c r="E490" s="19">
        <f t="shared" ref="E490:E553" si="73">SUM(D490)/C490*100</f>
        <v>99.124929417978066</v>
      </c>
    </row>
    <row r="491" spans="1:5" x14ac:dyDescent="0.2">
      <c r="A491" s="2" t="s">
        <v>196</v>
      </c>
      <c r="B491" s="18">
        <v>21675697</v>
      </c>
      <c r="C491" s="18">
        <v>13824177</v>
      </c>
      <c r="D491" s="18">
        <v>4302996</v>
      </c>
      <c r="E491" s="19">
        <f t="shared" si="73"/>
        <v>31.126597988437215</v>
      </c>
    </row>
    <row r="492" spans="1:5" x14ac:dyDescent="0.2">
      <c r="A492" s="31"/>
      <c r="B492" s="32"/>
      <c r="C492" s="32"/>
      <c r="D492" s="32"/>
      <c r="E492" s="15"/>
    </row>
    <row r="493" spans="1:5" x14ac:dyDescent="0.2">
      <c r="A493" s="55" t="s">
        <v>21</v>
      </c>
      <c r="B493" s="56">
        <f>SUM(B495,B497,B500,B503,B505,B507,B525)</f>
        <v>3329144550</v>
      </c>
      <c r="C493" s="56">
        <f t="shared" ref="C493:D493" si="74">SUM(C495,C497,C500,C503,C505,C507,C525)</f>
        <v>3364096163</v>
      </c>
      <c r="D493" s="56">
        <f t="shared" si="74"/>
        <v>1055986371</v>
      </c>
      <c r="E493" s="57">
        <f t="shared" si="73"/>
        <v>31.389898499759383</v>
      </c>
    </row>
    <row r="494" spans="1:5" x14ac:dyDescent="0.2">
      <c r="A494" s="13"/>
      <c r="B494" s="14"/>
      <c r="C494" s="14"/>
      <c r="D494" s="14"/>
      <c r="E494" s="15"/>
    </row>
    <row r="495" spans="1:5" s="16" customFormat="1" x14ac:dyDescent="0.2">
      <c r="A495" s="17" t="s">
        <v>45</v>
      </c>
      <c r="B495" s="1">
        <f>SUM(B496)</f>
        <v>152926893</v>
      </c>
      <c r="C495" s="1">
        <f t="shared" ref="C495:D495" si="75">SUM(C496)</f>
        <v>160851016</v>
      </c>
      <c r="D495" s="1">
        <f t="shared" si="75"/>
        <v>155634999</v>
      </c>
      <c r="E495" s="15">
        <f t="shared" si="73"/>
        <v>96.757237144215495</v>
      </c>
    </row>
    <row r="496" spans="1:5" x14ac:dyDescent="0.2">
      <c r="A496" s="2" t="s">
        <v>46</v>
      </c>
      <c r="B496" s="18">
        <v>152926893</v>
      </c>
      <c r="C496" s="18">
        <v>160851016</v>
      </c>
      <c r="D496" s="18">
        <v>155634999</v>
      </c>
      <c r="E496" s="19">
        <f t="shared" si="73"/>
        <v>96.757237144215495</v>
      </c>
    </row>
    <row r="497" spans="1:5" s="16" customFormat="1" x14ac:dyDescent="0.2">
      <c r="A497" s="17" t="s">
        <v>47</v>
      </c>
      <c r="B497" s="1">
        <f>SUM(B498:B499)</f>
        <v>5799580</v>
      </c>
      <c r="C497" s="1">
        <f t="shared" ref="C497:D497" si="76">SUM(C498:C499)</f>
        <v>5908911</v>
      </c>
      <c r="D497" s="1">
        <f t="shared" si="76"/>
        <v>5428978</v>
      </c>
      <c r="E497" s="15">
        <f t="shared" si="73"/>
        <v>91.877809633619449</v>
      </c>
    </row>
    <row r="498" spans="1:5" x14ac:dyDescent="0.2">
      <c r="A498" s="2" t="s">
        <v>48</v>
      </c>
      <c r="B498" s="18">
        <v>5391610</v>
      </c>
      <c r="C498" s="18">
        <v>5500941</v>
      </c>
      <c r="D498" s="18">
        <v>5398760</v>
      </c>
      <c r="E498" s="19">
        <f t="shared" si="73"/>
        <v>98.142481440902557</v>
      </c>
    </row>
    <row r="499" spans="1:5" ht="38.25" x14ac:dyDescent="0.2">
      <c r="A499" s="2" t="s">
        <v>50</v>
      </c>
      <c r="B499" s="18">
        <v>407970</v>
      </c>
      <c r="C499" s="18">
        <v>407970</v>
      </c>
      <c r="D499" s="18">
        <v>30218</v>
      </c>
      <c r="E499" s="19">
        <f t="shared" si="73"/>
        <v>7.406917175282496</v>
      </c>
    </row>
    <row r="500" spans="1:5" s="16" customFormat="1" ht="25.5" x14ac:dyDescent="0.2">
      <c r="A500" s="17" t="s">
        <v>55</v>
      </c>
      <c r="B500" s="1">
        <f>SUM(B501:B502)</f>
        <v>17700</v>
      </c>
      <c r="C500" s="1">
        <f t="shared" ref="C500:D500" si="77">SUM(C501:C502)</f>
        <v>17700</v>
      </c>
      <c r="D500" s="1">
        <f t="shared" si="77"/>
        <v>17000</v>
      </c>
      <c r="E500" s="15">
        <f t="shared" si="73"/>
        <v>96.045197740112997</v>
      </c>
    </row>
    <row r="501" spans="1:5" x14ac:dyDescent="0.2">
      <c r="A501" s="2" t="s">
        <v>425</v>
      </c>
      <c r="B501" s="18">
        <v>700</v>
      </c>
      <c r="C501" s="18">
        <v>700</v>
      </c>
      <c r="D501" s="18">
        <v>0</v>
      </c>
      <c r="E501" s="15">
        <f t="shared" si="73"/>
        <v>0</v>
      </c>
    </row>
    <row r="502" spans="1:5" ht="25.5" x14ac:dyDescent="0.2">
      <c r="A502" s="2" t="s">
        <v>272</v>
      </c>
      <c r="B502" s="18">
        <v>17000</v>
      </c>
      <c r="C502" s="18">
        <v>17000</v>
      </c>
      <c r="D502" s="18">
        <v>17000</v>
      </c>
      <c r="E502" s="15">
        <f t="shared" si="73"/>
        <v>100</v>
      </c>
    </row>
    <row r="503" spans="1:5" s="16" customFormat="1" x14ac:dyDescent="0.2">
      <c r="A503" s="17" t="s">
        <v>424</v>
      </c>
      <c r="B503" s="1">
        <f>SUM(B504)</f>
        <v>568020655</v>
      </c>
      <c r="C503" s="1">
        <f t="shared" ref="C503:D503" si="78">SUM(C504)</f>
        <v>568020655</v>
      </c>
      <c r="D503" s="1">
        <f t="shared" si="78"/>
        <v>0</v>
      </c>
      <c r="E503" s="15">
        <f t="shared" si="73"/>
        <v>0</v>
      </c>
    </row>
    <row r="504" spans="1:5" x14ac:dyDescent="0.2">
      <c r="A504" s="2" t="s">
        <v>423</v>
      </c>
      <c r="B504" s="18">
        <v>568020655</v>
      </c>
      <c r="C504" s="18">
        <v>568020655</v>
      </c>
      <c r="D504" s="18">
        <v>0</v>
      </c>
      <c r="E504" s="15">
        <f t="shared" si="73"/>
        <v>0</v>
      </c>
    </row>
    <row r="505" spans="1:5" s="16" customFormat="1" x14ac:dyDescent="0.2">
      <c r="A505" s="17" t="s">
        <v>422</v>
      </c>
      <c r="B505" s="1">
        <f>SUM(B506)</f>
        <v>300000</v>
      </c>
      <c r="C505" s="1">
        <f t="shared" ref="C505:D505" si="79">SUM(C506)</f>
        <v>300000</v>
      </c>
      <c r="D505" s="1">
        <f t="shared" si="79"/>
        <v>0</v>
      </c>
      <c r="E505" s="15">
        <f t="shared" si="73"/>
        <v>0</v>
      </c>
    </row>
    <row r="506" spans="1:5" x14ac:dyDescent="0.2">
      <c r="A506" s="2" t="s">
        <v>104</v>
      </c>
      <c r="B506" s="18">
        <v>300000</v>
      </c>
      <c r="C506" s="18">
        <v>300000</v>
      </c>
      <c r="D506" s="18">
        <v>0</v>
      </c>
      <c r="E506" s="15">
        <f t="shared" si="73"/>
        <v>0</v>
      </c>
    </row>
    <row r="507" spans="1:5" s="16" customFormat="1" x14ac:dyDescent="0.2">
      <c r="A507" s="17" t="s">
        <v>22</v>
      </c>
      <c r="B507" s="1">
        <f>SUM(B508:B524)</f>
        <v>1878960283</v>
      </c>
      <c r="C507" s="1">
        <f t="shared" ref="C507:D507" si="80">SUM(C508:C524)</f>
        <v>1861239683</v>
      </c>
      <c r="D507" s="1">
        <f t="shared" si="80"/>
        <v>242544676</v>
      </c>
      <c r="E507" s="15">
        <f t="shared" si="73"/>
        <v>13.031350997688781</v>
      </c>
    </row>
    <row r="508" spans="1:5" ht="25.5" x14ac:dyDescent="0.2">
      <c r="A508" s="2" t="s">
        <v>421</v>
      </c>
      <c r="B508" s="18">
        <v>800231953</v>
      </c>
      <c r="C508" s="18">
        <v>800231953</v>
      </c>
      <c r="D508" s="18">
        <v>0</v>
      </c>
      <c r="E508" s="19">
        <f t="shared" si="73"/>
        <v>0</v>
      </c>
    </row>
    <row r="509" spans="1:5" x14ac:dyDescent="0.2">
      <c r="A509" s="2" t="s">
        <v>420</v>
      </c>
      <c r="B509" s="18">
        <v>8325413</v>
      </c>
      <c r="C509" s="18">
        <v>8325413</v>
      </c>
      <c r="D509" s="18">
        <v>0</v>
      </c>
      <c r="E509" s="19">
        <f t="shared" si="73"/>
        <v>0</v>
      </c>
    </row>
    <row r="510" spans="1:5" x14ac:dyDescent="0.2">
      <c r="A510" s="2" t="s">
        <v>419</v>
      </c>
      <c r="B510" s="18">
        <v>212000</v>
      </c>
      <c r="C510" s="18">
        <v>212000</v>
      </c>
      <c r="D510" s="18">
        <v>0</v>
      </c>
      <c r="E510" s="19">
        <f t="shared" si="73"/>
        <v>0</v>
      </c>
    </row>
    <row r="511" spans="1:5" x14ac:dyDescent="0.2">
      <c r="A511" s="2" t="s">
        <v>418</v>
      </c>
      <c r="B511" s="18">
        <v>170364431</v>
      </c>
      <c r="C511" s="18">
        <v>165214431</v>
      </c>
      <c r="D511" s="18">
        <v>1037099</v>
      </c>
      <c r="E511" s="19">
        <f t="shared" si="73"/>
        <v>0.62772906320755961</v>
      </c>
    </row>
    <row r="512" spans="1:5" x14ac:dyDescent="0.2">
      <c r="A512" s="2" t="s">
        <v>417</v>
      </c>
      <c r="B512" s="18">
        <v>8000000</v>
      </c>
      <c r="C512" s="18">
        <v>8000000</v>
      </c>
      <c r="D512" s="18">
        <v>0</v>
      </c>
      <c r="E512" s="19">
        <f t="shared" si="73"/>
        <v>0</v>
      </c>
    </row>
    <row r="513" spans="1:5" x14ac:dyDescent="0.2">
      <c r="A513" s="2" t="s">
        <v>416</v>
      </c>
      <c r="B513" s="18">
        <v>401054099</v>
      </c>
      <c r="C513" s="18">
        <v>399724099</v>
      </c>
      <c r="D513" s="18">
        <v>55695105</v>
      </c>
      <c r="E513" s="19">
        <f t="shared" si="73"/>
        <v>13.933386838405257</v>
      </c>
    </row>
    <row r="514" spans="1:5" x14ac:dyDescent="0.2">
      <c r="A514" s="2" t="s">
        <v>415</v>
      </c>
      <c r="B514" s="18">
        <v>37265169</v>
      </c>
      <c r="C514" s="18">
        <v>37265169</v>
      </c>
      <c r="D514" s="18">
        <v>18626577</v>
      </c>
      <c r="E514" s="19">
        <f t="shared" si="73"/>
        <v>49.983879048019347</v>
      </c>
    </row>
    <row r="515" spans="1:5" x14ac:dyDescent="0.2">
      <c r="A515" s="2" t="s">
        <v>414</v>
      </c>
      <c r="B515" s="18">
        <v>84667789</v>
      </c>
      <c r="C515" s="18">
        <v>75323563</v>
      </c>
      <c r="D515" s="18">
        <v>17503635</v>
      </c>
      <c r="E515" s="19">
        <f t="shared" si="73"/>
        <v>23.237927552630509</v>
      </c>
    </row>
    <row r="516" spans="1:5" x14ac:dyDescent="0.2">
      <c r="A516" s="2" t="s">
        <v>413</v>
      </c>
      <c r="B516" s="18">
        <v>11700000</v>
      </c>
      <c r="C516" s="18">
        <v>12265000</v>
      </c>
      <c r="D516" s="18">
        <v>5171600</v>
      </c>
      <c r="E516" s="19">
        <f t="shared" si="73"/>
        <v>42.165511618426414</v>
      </c>
    </row>
    <row r="517" spans="1:5" x14ac:dyDescent="0.2">
      <c r="A517" s="2" t="s">
        <v>412</v>
      </c>
      <c r="B517" s="18">
        <v>1000000</v>
      </c>
      <c r="C517" s="18">
        <v>800000</v>
      </c>
      <c r="D517" s="18">
        <v>317414</v>
      </c>
      <c r="E517" s="19">
        <f t="shared" si="73"/>
        <v>39.676749999999998</v>
      </c>
    </row>
    <row r="518" spans="1:5" ht="25.5" x14ac:dyDescent="0.2">
      <c r="A518" s="2" t="s">
        <v>41</v>
      </c>
      <c r="B518" s="18">
        <v>21277000</v>
      </c>
      <c r="C518" s="18">
        <v>21277000</v>
      </c>
      <c r="D518" s="18">
        <v>338677</v>
      </c>
      <c r="E518" s="19">
        <f t="shared" si="73"/>
        <v>1.5917516567185221</v>
      </c>
    </row>
    <row r="519" spans="1:5" x14ac:dyDescent="0.2">
      <c r="A519" s="2" t="s">
        <v>411</v>
      </c>
      <c r="B519" s="18">
        <v>7488127</v>
      </c>
      <c r="C519" s="18">
        <v>7488127</v>
      </c>
      <c r="D519" s="18">
        <v>1911898</v>
      </c>
      <c r="E519" s="19">
        <f t="shared" si="73"/>
        <v>25.532392813316335</v>
      </c>
    </row>
    <row r="520" spans="1:5" x14ac:dyDescent="0.2">
      <c r="A520" s="2" t="s">
        <v>410</v>
      </c>
      <c r="B520" s="18">
        <v>105101302</v>
      </c>
      <c r="C520" s="18">
        <v>113034928</v>
      </c>
      <c r="D520" s="18">
        <v>88795644</v>
      </c>
      <c r="E520" s="19">
        <f t="shared" si="73"/>
        <v>78.555934498405662</v>
      </c>
    </row>
    <row r="521" spans="1:5" x14ac:dyDescent="0.2">
      <c r="A521" s="2" t="s">
        <v>104</v>
      </c>
      <c r="B521" s="18">
        <v>6450000</v>
      </c>
      <c r="C521" s="18">
        <v>4755000</v>
      </c>
      <c r="D521" s="18">
        <v>0</v>
      </c>
      <c r="E521" s="19">
        <f t="shared" si="73"/>
        <v>0</v>
      </c>
    </row>
    <row r="522" spans="1:5" x14ac:dyDescent="0.2">
      <c r="A522" s="2" t="s">
        <v>409</v>
      </c>
      <c r="B522" s="18">
        <v>15100000</v>
      </c>
      <c r="C522" s="18">
        <v>6600000</v>
      </c>
      <c r="D522" s="18">
        <v>0</v>
      </c>
      <c r="E522" s="19">
        <f t="shared" si="73"/>
        <v>0</v>
      </c>
    </row>
    <row r="523" spans="1:5" x14ac:dyDescent="0.2">
      <c r="A523" s="2" t="s">
        <v>408</v>
      </c>
      <c r="B523" s="18">
        <v>170000000</v>
      </c>
      <c r="C523" s="18">
        <v>170000000</v>
      </c>
      <c r="D523" s="18">
        <v>52402205</v>
      </c>
      <c r="E523" s="19">
        <f t="shared" si="73"/>
        <v>30.824826470588235</v>
      </c>
    </row>
    <row r="524" spans="1:5" x14ac:dyDescent="0.2">
      <c r="A524" s="2" t="s">
        <v>407</v>
      </c>
      <c r="B524" s="18">
        <v>30723000</v>
      </c>
      <c r="C524" s="18">
        <v>30723000</v>
      </c>
      <c r="D524" s="18">
        <v>744822</v>
      </c>
      <c r="E524" s="19">
        <f t="shared" si="73"/>
        <v>2.4243140318328287</v>
      </c>
    </row>
    <row r="525" spans="1:5" s="16" customFormat="1" x14ac:dyDescent="0.2">
      <c r="A525" s="17" t="s">
        <v>406</v>
      </c>
      <c r="B525" s="1">
        <f>SUM(B526:B537)</f>
        <v>723119439</v>
      </c>
      <c r="C525" s="1">
        <f t="shared" ref="C525:D525" si="81">SUM(C526:C537)</f>
        <v>767758198</v>
      </c>
      <c r="D525" s="1">
        <f t="shared" si="81"/>
        <v>652360718</v>
      </c>
      <c r="E525" s="15">
        <f t="shared" si="73"/>
        <v>84.969554177264556</v>
      </c>
    </row>
    <row r="526" spans="1:5" x14ac:dyDescent="0.2">
      <c r="A526" s="2" t="s">
        <v>186</v>
      </c>
      <c r="B526" s="18">
        <v>335772</v>
      </c>
      <c r="C526" s="18">
        <v>360772</v>
      </c>
      <c r="D526" s="18">
        <v>182411</v>
      </c>
      <c r="E526" s="19">
        <f t="shared" si="73"/>
        <v>50.561296331200865</v>
      </c>
    </row>
    <row r="527" spans="1:5" ht="25.5" x14ac:dyDescent="0.2">
      <c r="A527" s="2" t="s">
        <v>187</v>
      </c>
      <c r="B527" s="18">
        <v>53440694</v>
      </c>
      <c r="C527" s="18">
        <v>60890694</v>
      </c>
      <c r="D527" s="18">
        <v>56158047</v>
      </c>
      <c r="E527" s="19">
        <f t="shared" si="73"/>
        <v>92.227634981463666</v>
      </c>
    </row>
    <row r="528" spans="1:5" x14ac:dyDescent="0.2">
      <c r="A528" s="2" t="s">
        <v>405</v>
      </c>
      <c r="B528" s="18">
        <v>3994650</v>
      </c>
      <c r="C528" s="18">
        <v>5193045</v>
      </c>
      <c r="D528" s="18">
        <v>1213016</v>
      </c>
      <c r="E528" s="19">
        <f t="shared" si="73"/>
        <v>23.358472726502466</v>
      </c>
    </row>
    <row r="529" spans="1:5" x14ac:dyDescent="0.2">
      <c r="A529" s="2" t="s">
        <v>188</v>
      </c>
      <c r="B529" s="18">
        <v>256130567</v>
      </c>
      <c r="C529" s="18">
        <v>272242772</v>
      </c>
      <c r="D529" s="18">
        <v>203635325</v>
      </c>
      <c r="E529" s="19">
        <f t="shared" si="73"/>
        <v>74.799166752533651</v>
      </c>
    </row>
    <row r="530" spans="1:5" ht="25.5" x14ac:dyDescent="0.2">
      <c r="A530" s="2" t="s">
        <v>189</v>
      </c>
      <c r="B530" s="18">
        <v>9652920</v>
      </c>
      <c r="C530" s="18">
        <v>9644920</v>
      </c>
      <c r="D530" s="18">
        <v>6004501</v>
      </c>
      <c r="E530" s="19">
        <f t="shared" si="73"/>
        <v>62.255581176412036</v>
      </c>
    </row>
    <row r="531" spans="1:5" x14ac:dyDescent="0.2">
      <c r="A531" s="2" t="s">
        <v>190</v>
      </c>
      <c r="B531" s="18">
        <v>390000</v>
      </c>
      <c r="C531" s="18">
        <v>454000</v>
      </c>
      <c r="D531" s="18">
        <v>373446</v>
      </c>
      <c r="E531" s="19">
        <f t="shared" si="73"/>
        <v>82.256828193832604</v>
      </c>
    </row>
    <row r="532" spans="1:5" x14ac:dyDescent="0.2">
      <c r="A532" s="2" t="s">
        <v>191</v>
      </c>
      <c r="B532" s="18">
        <v>4375104</v>
      </c>
      <c r="C532" s="18">
        <v>4511604</v>
      </c>
      <c r="D532" s="18">
        <v>3740132</v>
      </c>
      <c r="E532" s="19">
        <f t="shared" si="73"/>
        <v>82.900272275669579</v>
      </c>
    </row>
    <row r="533" spans="1:5" x14ac:dyDescent="0.2">
      <c r="A533" s="2" t="s">
        <v>192</v>
      </c>
      <c r="B533" s="18">
        <v>18037200</v>
      </c>
      <c r="C533" s="18">
        <v>18064200</v>
      </c>
      <c r="D533" s="18">
        <v>16429907</v>
      </c>
      <c r="E533" s="19">
        <f t="shared" si="73"/>
        <v>90.952862567952081</v>
      </c>
    </row>
    <row r="534" spans="1:5" x14ac:dyDescent="0.2">
      <c r="A534" s="2" t="s">
        <v>194</v>
      </c>
      <c r="B534" s="18">
        <v>356518132</v>
      </c>
      <c r="C534" s="18">
        <v>376151791</v>
      </c>
      <c r="D534" s="18">
        <v>360027414</v>
      </c>
      <c r="E534" s="19">
        <f t="shared" si="73"/>
        <v>95.713332387137299</v>
      </c>
    </row>
    <row r="535" spans="1:5" x14ac:dyDescent="0.2">
      <c r="A535" s="2" t="s">
        <v>196</v>
      </c>
      <c r="B535" s="18">
        <v>5344400</v>
      </c>
      <c r="C535" s="18">
        <v>5344400</v>
      </c>
      <c r="D535" s="18">
        <v>3659207</v>
      </c>
      <c r="E535" s="19">
        <f t="shared" si="73"/>
        <v>68.468060025447201</v>
      </c>
    </row>
    <row r="536" spans="1:5" x14ac:dyDescent="0.2">
      <c r="A536" s="2" t="s">
        <v>115</v>
      </c>
      <c r="B536" s="18">
        <v>14400000</v>
      </c>
      <c r="C536" s="18">
        <v>14400000</v>
      </c>
      <c r="D536" s="18">
        <v>937312</v>
      </c>
      <c r="E536" s="19">
        <f t="shared" si="73"/>
        <v>6.5091111111111113</v>
      </c>
    </row>
    <row r="537" spans="1:5" x14ac:dyDescent="0.2">
      <c r="A537" s="2" t="s">
        <v>404</v>
      </c>
      <c r="B537" s="18">
        <v>500000</v>
      </c>
      <c r="C537" s="18">
        <v>500000</v>
      </c>
      <c r="D537" s="18">
        <v>0</v>
      </c>
      <c r="E537" s="19">
        <f t="shared" si="73"/>
        <v>0</v>
      </c>
    </row>
    <row r="538" spans="1:5" x14ac:dyDescent="0.2">
      <c r="A538" s="36"/>
      <c r="B538" s="37"/>
      <c r="C538" s="37"/>
      <c r="D538" s="37"/>
      <c r="E538" s="15"/>
    </row>
    <row r="539" spans="1:5" x14ac:dyDescent="0.2">
      <c r="A539" s="55" t="s">
        <v>23</v>
      </c>
      <c r="B539" s="56">
        <f>SUM(B541,B543,B545,B548,B550,B557)</f>
        <v>389982603</v>
      </c>
      <c r="C539" s="56">
        <f t="shared" ref="C539:D539" si="82">SUM(C541,C543,C545,C548,C550,C557)</f>
        <v>407373624</v>
      </c>
      <c r="D539" s="56">
        <f t="shared" si="82"/>
        <v>90582408</v>
      </c>
      <c r="E539" s="57">
        <f t="shared" si="73"/>
        <v>22.23570763138067</v>
      </c>
    </row>
    <row r="540" spans="1:5" x14ac:dyDescent="0.2">
      <c r="A540" s="13"/>
      <c r="B540" s="14"/>
      <c r="C540" s="14"/>
      <c r="D540" s="14"/>
      <c r="E540" s="15"/>
    </row>
    <row r="541" spans="1:5" s="16" customFormat="1" x14ac:dyDescent="0.2">
      <c r="A541" s="17" t="s">
        <v>47</v>
      </c>
      <c r="B541" s="1">
        <f>SUM(B542)</f>
        <v>385000</v>
      </c>
      <c r="C541" s="1">
        <f t="shared" ref="C541:D541" si="83">SUM(C542)</f>
        <v>385000</v>
      </c>
      <c r="D541" s="1">
        <f t="shared" si="83"/>
        <v>28080</v>
      </c>
      <c r="E541" s="15">
        <f t="shared" si="73"/>
        <v>7.2935064935064933</v>
      </c>
    </row>
    <row r="542" spans="1:5" ht="25.5" x14ac:dyDescent="0.2">
      <c r="A542" s="2" t="s">
        <v>436</v>
      </c>
      <c r="B542" s="18">
        <v>385000</v>
      </c>
      <c r="C542" s="18">
        <v>385000</v>
      </c>
      <c r="D542" s="18">
        <v>28080</v>
      </c>
      <c r="E542" s="19">
        <f t="shared" si="73"/>
        <v>7.2935064935064933</v>
      </c>
    </row>
    <row r="543" spans="1:5" s="16" customFormat="1" x14ac:dyDescent="0.2">
      <c r="A543" s="17" t="s">
        <v>53</v>
      </c>
      <c r="B543" s="1">
        <f>SUM(B544)</f>
        <v>133751</v>
      </c>
      <c r="C543" s="1">
        <f t="shared" ref="C543:D543" si="84">SUM(C544)</f>
        <v>133751</v>
      </c>
      <c r="D543" s="1">
        <f t="shared" si="84"/>
        <v>86956</v>
      </c>
      <c r="E543" s="15">
        <f t="shared" si="73"/>
        <v>65.01334569461163</v>
      </c>
    </row>
    <row r="544" spans="1:5" x14ac:dyDescent="0.2">
      <c r="A544" s="2" t="s">
        <v>54</v>
      </c>
      <c r="B544" s="18">
        <v>133751</v>
      </c>
      <c r="C544" s="18">
        <v>133751</v>
      </c>
      <c r="D544" s="18">
        <v>86956</v>
      </c>
      <c r="E544" s="19">
        <f t="shared" si="73"/>
        <v>65.01334569461163</v>
      </c>
    </row>
    <row r="545" spans="1:5" s="16" customFormat="1" x14ac:dyDescent="0.2">
      <c r="A545" s="17" t="s">
        <v>291</v>
      </c>
      <c r="B545" s="1">
        <f>SUM(B546:B547)</f>
        <v>197064600</v>
      </c>
      <c r="C545" s="1">
        <f t="shared" ref="C545:D545" si="85">SUM(C546:C547)</f>
        <v>208845772</v>
      </c>
      <c r="D545" s="1">
        <f t="shared" si="85"/>
        <v>6654462</v>
      </c>
      <c r="E545" s="15">
        <f t="shared" si="73"/>
        <v>3.1863043892504566</v>
      </c>
    </row>
    <row r="546" spans="1:5" ht="25.5" x14ac:dyDescent="0.2">
      <c r="A546" s="2" t="s">
        <v>435</v>
      </c>
      <c r="B546" s="18">
        <v>172149600</v>
      </c>
      <c r="C546" s="18">
        <v>172149600</v>
      </c>
      <c r="D546" s="18">
        <v>0</v>
      </c>
      <c r="E546" s="19">
        <f t="shared" si="73"/>
        <v>0</v>
      </c>
    </row>
    <row r="547" spans="1:5" x14ac:dyDescent="0.2">
      <c r="A547" s="2" t="s">
        <v>434</v>
      </c>
      <c r="B547" s="18">
        <v>24915000</v>
      </c>
      <c r="C547" s="18">
        <v>36696172</v>
      </c>
      <c r="D547" s="18">
        <v>6654462</v>
      </c>
      <c r="E547" s="19">
        <f t="shared" si="73"/>
        <v>18.133940510198176</v>
      </c>
    </row>
    <row r="548" spans="1:5" s="16" customFormat="1" x14ac:dyDescent="0.2">
      <c r="A548" s="17" t="s">
        <v>24</v>
      </c>
      <c r="B548" s="1">
        <f>SUM(B549)</f>
        <v>8782627</v>
      </c>
      <c r="C548" s="1">
        <f t="shared" ref="C548:D548" si="86">SUM(C549)</f>
        <v>8782627</v>
      </c>
      <c r="D548" s="1">
        <f t="shared" si="86"/>
        <v>1542264</v>
      </c>
      <c r="E548" s="15">
        <f t="shared" si="73"/>
        <v>17.560395084523115</v>
      </c>
    </row>
    <row r="549" spans="1:5" x14ac:dyDescent="0.2">
      <c r="A549" s="2" t="s">
        <v>433</v>
      </c>
      <c r="B549" s="18">
        <v>8782627</v>
      </c>
      <c r="C549" s="18">
        <v>8782627</v>
      </c>
      <c r="D549" s="18">
        <v>1542264</v>
      </c>
      <c r="E549" s="19">
        <f t="shared" si="73"/>
        <v>17.560395084523115</v>
      </c>
    </row>
    <row r="550" spans="1:5" s="16" customFormat="1" x14ac:dyDescent="0.2">
      <c r="A550" s="17" t="s">
        <v>431</v>
      </c>
      <c r="B550" s="1">
        <f>SUM(B551:B556)</f>
        <v>125780211</v>
      </c>
      <c r="C550" s="1">
        <f t="shared" ref="C550:D550" si="87">SUM(C551:C556)</f>
        <v>127767511</v>
      </c>
      <c r="D550" s="1">
        <f t="shared" si="87"/>
        <v>31644191</v>
      </c>
      <c r="E550" s="15">
        <f t="shared" si="73"/>
        <v>24.767009040349858</v>
      </c>
    </row>
    <row r="551" spans="1:5" ht="25.5" x14ac:dyDescent="0.2">
      <c r="A551" s="2" t="s">
        <v>432</v>
      </c>
      <c r="B551" s="18">
        <v>300000</v>
      </c>
      <c r="C551" s="18">
        <v>300000</v>
      </c>
      <c r="D551" s="18">
        <v>0</v>
      </c>
      <c r="E551" s="19">
        <f t="shared" si="73"/>
        <v>0</v>
      </c>
    </row>
    <row r="552" spans="1:5" x14ac:dyDescent="0.2">
      <c r="A552" s="2" t="s">
        <v>431</v>
      </c>
      <c r="B552" s="18">
        <v>55186138</v>
      </c>
      <c r="C552" s="18">
        <v>55425713</v>
      </c>
      <c r="D552" s="18">
        <v>1418906</v>
      </c>
      <c r="E552" s="19">
        <f t="shared" si="73"/>
        <v>2.5600139776280373</v>
      </c>
    </row>
    <row r="553" spans="1:5" x14ac:dyDescent="0.2">
      <c r="A553" s="2" t="s">
        <v>430</v>
      </c>
      <c r="B553" s="18">
        <v>29640373</v>
      </c>
      <c r="C553" s="18">
        <v>30550798</v>
      </c>
      <c r="D553" s="18">
        <v>12334842</v>
      </c>
      <c r="E553" s="19">
        <f t="shared" si="73"/>
        <v>40.37486025733272</v>
      </c>
    </row>
    <row r="554" spans="1:5" x14ac:dyDescent="0.2">
      <c r="A554" s="2" t="s">
        <v>429</v>
      </c>
      <c r="B554" s="18">
        <v>24360000</v>
      </c>
      <c r="C554" s="18">
        <v>21860000</v>
      </c>
      <c r="D554" s="18">
        <v>15824979</v>
      </c>
      <c r="E554" s="19">
        <f t="shared" ref="E554:E617" si="88">SUM(D554)/C554*100</f>
        <v>72.392401646843552</v>
      </c>
    </row>
    <row r="555" spans="1:5" x14ac:dyDescent="0.2">
      <c r="A555" s="2" t="s">
        <v>428</v>
      </c>
      <c r="B555" s="18">
        <v>1850000</v>
      </c>
      <c r="C555" s="18">
        <v>1850000</v>
      </c>
      <c r="D555" s="18">
        <v>500000</v>
      </c>
      <c r="E555" s="19">
        <f t="shared" si="88"/>
        <v>27.027027027027028</v>
      </c>
    </row>
    <row r="556" spans="1:5" x14ac:dyDescent="0.2">
      <c r="A556" s="2" t="s">
        <v>427</v>
      </c>
      <c r="B556" s="18">
        <v>14443700</v>
      </c>
      <c r="C556" s="18">
        <v>17781000</v>
      </c>
      <c r="D556" s="18">
        <v>1565464</v>
      </c>
      <c r="E556" s="19">
        <f t="shared" si="88"/>
        <v>8.8041392497609809</v>
      </c>
    </row>
    <row r="557" spans="1:5" s="16" customFormat="1" x14ac:dyDescent="0.2">
      <c r="A557" s="17" t="s">
        <v>426</v>
      </c>
      <c r="B557" s="1">
        <f>SUM(B558:B565)</f>
        <v>57836414</v>
      </c>
      <c r="C557" s="1">
        <f t="shared" ref="C557:D557" si="89">SUM(C558:C565)</f>
        <v>61458963</v>
      </c>
      <c r="D557" s="1">
        <f t="shared" si="89"/>
        <v>50626455</v>
      </c>
      <c r="E557" s="15">
        <f t="shared" si="88"/>
        <v>82.374404852877191</v>
      </c>
    </row>
    <row r="558" spans="1:5" ht="25.5" x14ac:dyDescent="0.2">
      <c r="A558" s="2" t="s">
        <v>187</v>
      </c>
      <c r="B558" s="18">
        <v>585000</v>
      </c>
      <c r="C558" s="18">
        <v>585000</v>
      </c>
      <c r="D558" s="18">
        <v>204225</v>
      </c>
      <c r="E558" s="19">
        <f t="shared" si="88"/>
        <v>34.910256410256416</v>
      </c>
    </row>
    <row r="559" spans="1:5" x14ac:dyDescent="0.2">
      <c r="A559" s="2" t="s">
        <v>188</v>
      </c>
      <c r="B559" s="18">
        <v>33106441</v>
      </c>
      <c r="C559" s="18">
        <v>34606441</v>
      </c>
      <c r="D559" s="18">
        <v>29097106</v>
      </c>
      <c r="E559" s="19">
        <f t="shared" si="88"/>
        <v>84.080030073014441</v>
      </c>
    </row>
    <row r="560" spans="1:5" s="54" customFormat="1" x14ac:dyDescent="0.2">
      <c r="A560" s="3" t="s">
        <v>189</v>
      </c>
      <c r="B560" s="18">
        <v>153588</v>
      </c>
      <c r="C560" s="18">
        <v>153588</v>
      </c>
      <c r="D560" s="18">
        <v>88089</v>
      </c>
      <c r="E560" s="53">
        <f t="shared" si="88"/>
        <v>57.354090163294003</v>
      </c>
    </row>
    <row r="561" spans="1:5" x14ac:dyDescent="0.2">
      <c r="A561" s="2" t="s">
        <v>190</v>
      </c>
      <c r="B561" s="18">
        <v>36000</v>
      </c>
      <c r="C561" s="18">
        <v>36000</v>
      </c>
      <c r="D561" s="18">
        <v>17898</v>
      </c>
      <c r="E561" s="19">
        <f t="shared" si="88"/>
        <v>49.716666666666661</v>
      </c>
    </row>
    <row r="562" spans="1:5" x14ac:dyDescent="0.2">
      <c r="A562" s="2" t="s">
        <v>191</v>
      </c>
      <c r="B562" s="18">
        <v>18000</v>
      </c>
      <c r="C562" s="18">
        <v>18000</v>
      </c>
      <c r="D562" s="18">
        <v>3644</v>
      </c>
      <c r="E562" s="19">
        <f t="shared" si="88"/>
        <v>20.244444444444447</v>
      </c>
    </row>
    <row r="563" spans="1:5" x14ac:dyDescent="0.2">
      <c r="A563" s="2" t="s">
        <v>192</v>
      </c>
      <c r="B563" s="18">
        <v>780000</v>
      </c>
      <c r="C563" s="18">
        <v>780000</v>
      </c>
      <c r="D563" s="18">
        <v>576285</v>
      </c>
      <c r="E563" s="19">
        <f t="shared" si="88"/>
        <v>73.882692307692309</v>
      </c>
    </row>
    <row r="564" spans="1:5" x14ac:dyDescent="0.2">
      <c r="A564" s="2" t="s">
        <v>194</v>
      </c>
      <c r="B564" s="18">
        <v>19562895</v>
      </c>
      <c r="C564" s="18">
        <v>21685444</v>
      </c>
      <c r="D564" s="18">
        <v>20639208</v>
      </c>
      <c r="E564" s="19">
        <f t="shared" si="88"/>
        <v>95.175399682847157</v>
      </c>
    </row>
    <row r="565" spans="1:5" x14ac:dyDescent="0.2">
      <c r="A565" s="2" t="s">
        <v>115</v>
      </c>
      <c r="B565" s="18">
        <v>3594490</v>
      </c>
      <c r="C565" s="18">
        <v>3594490</v>
      </c>
      <c r="D565" s="18">
        <v>0</v>
      </c>
      <c r="E565" s="15">
        <f t="shared" si="88"/>
        <v>0</v>
      </c>
    </row>
    <row r="566" spans="1:5" x14ac:dyDescent="0.2">
      <c r="A566" s="36"/>
      <c r="B566" s="37"/>
      <c r="C566" s="37"/>
      <c r="D566" s="37"/>
      <c r="E566" s="15"/>
    </row>
    <row r="567" spans="1:5" x14ac:dyDescent="0.2">
      <c r="A567" s="63" t="s">
        <v>25</v>
      </c>
      <c r="B567" s="64">
        <f>SUM(B569,B576)</f>
        <v>260387406</v>
      </c>
      <c r="C567" s="64">
        <f t="shared" ref="C567:D567" si="90">SUM(C569,C576)</f>
        <v>266413888</v>
      </c>
      <c r="D567" s="64">
        <f t="shared" si="90"/>
        <v>76255450</v>
      </c>
      <c r="E567" s="57">
        <f t="shared" si="88"/>
        <v>28.622925994008241</v>
      </c>
    </row>
    <row r="568" spans="1:5" x14ac:dyDescent="0.2">
      <c r="A568" s="38"/>
      <c r="B568" s="39"/>
      <c r="C568" s="39"/>
      <c r="D568" s="39"/>
      <c r="E568" s="15"/>
    </row>
    <row r="569" spans="1:5" x14ac:dyDescent="0.2">
      <c r="A569" s="17" t="s">
        <v>443</v>
      </c>
      <c r="B569" s="1">
        <f>SUM(B570:B575)</f>
        <v>240685683</v>
      </c>
      <c r="C569" s="1">
        <f t="shared" ref="C569:D569" si="91">SUM(C570:C575)</f>
        <v>239270750</v>
      </c>
      <c r="D569" s="1">
        <f t="shared" si="91"/>
        <v>53832566</v>
      </c>
      <c r="E569" s="15">
        <f t="shared" si="88"/>
        <v>22.498598763116679</v>
      </c>
    </row>
    <row r="570" spans="1:5" x14ac:dyDescent="0.2">
      <c r="A570" s="2" t="s">
        <v>442</v>
      </c>
      <c r="B570" s="18">
        <v>79700000</v>
      </c>
      <c r="C570" s="18">
        <v>78500000</v>
      </c>
      <c r="D570" s="18">
        <v>16030933</v>
      </c>
      <c r="E570" s="19">
        <f t="shared" si="88"/>
        <v>20.421570700636941</v>
      </c>
    </row>
    <row r="571" spans="1:5" x14ac:dyDescent="0.2">
      <c r="A571" s="2" t="s">
        <v>441</v>
      </c>
      <c r="B571" s="18">
        <v>64150166</v>
      </c>
      <c r="C571" s="18">
        <v>63000166</v>
      </c>
      <c r="D571" s="18">
        <v>2904359</v>
      </c>
      <c r="E571" s="19">
        <f t="shared" si="88"/>
        <v>4.6100815035947686</v>
      </c>
    </row>
    <row r="572" spans="1:5" x14ac:dyDescent="0.2">
      <c r="A572" s="2" t="s">
        <v>440</v>
      </c>
      <c r="B572" s="18">
        <v>60756134</v>
      </c>
      <c r="C572" s="18">
        <v>62855701</v>
      </c>
      <c r="D572" s="18">
        <v>21394866</v>
      </c>
      <c r="E572" s="19">
        <f t="shared" si="88"/>
        <v>34.038067605037128</v>
      </c>
    </row>
    <row r="573" spans="1:5" x14ac:dyDescent="0.2">
      <c r="A573" s="2" t="s">
        <v>115</v>
      </c>
      <c r="B573" s="18">
        <v>10000000</v>
      </c>
      <c r="C573" s="18">
        <v>8000000</v>
      </c>
      <c r="D573" s="18">
        <v>0</v>
      </c>
      <c r="E573" s="19">
        <f t="shared" si="88"/>
        <v>0</v>
      </c>
    </row>
    <row r="574" spans="1:5" x14ac:dyDescent="0.2">
      <c r="A574" s="2" t="s">
        <v>439</v>
      </c>
      <c r="B574" s="18">
        <v>11178986</v>
      </c>
      <c r="C574" s="18">
        <v>13414486</v>
      </c>
      <c r="D574" s="18">
        <v>12724078</v>
      </c>
      <c r="E574" s="19">
        <f t="shared" si="88"/>
        <v>94.853265343152174</v>
      </c>
    </row>
    <row r="575" spans="1:5" x14ac:dyDescent="0.2">
      <c r="A575" s="2" t="s">
        <v>438</v>
      </c>
      <c r="B575" s="18">
        <v>14900397</v>
      </c>
      <c r="C575" s="18">
        <v>13500397</v>
      </c>
      <c r="D575" s="18">
        <v>778330</v>
      </c>
      <c r="E575" s="19">
        <f t="shared" si="88"/>
        <v>5.7652378667086603</v>
      </c>
    </row>
    <row r="576" spans="1:5" x14ac:dyDescent="0.2">
      <c r="A576" s="17" t="s">
        <v>437</v>
      </c>
      <c r="B576" s="1">
        <f>SUM(B577:B583)</f>
        <v>19701723</v>
      </c>
      <c r="C576" s="1">
        <f t="shared" ref="C576:D576" si="92">SUM(C577:C583)</f>
        <v>27143138</v>
      </c>
      <c r="D576" s="1">
        <f t="shared" si="92"/>
        <v>22422884</v>
      </c>
      <c r="E576" s="15">
        <f t="shared" si="88"/>
        <v>82.609770469427673</v>
      </c>
    </row>
    <row r="577" spans="1:5" ht="25.5" x14ac:dyDescent="0.2">
      <c r="A577" s="2" t="s">
        <v>187</v>
      </c>
      <c r="B577" s="18">
        <v>204750</v>
      </c>
      <c r="C577" s="18">
        <v>254750</v>
      </c>
      <c r="D577" s="18">
        <v>189621</v>
      </c>
      <c r="E577" s="19">
        <f t="shared" si="88"/>
        <v>74.434151128557417</v>
      </c>
    </row>
    <row r="578" spans="1:5" x14ac:dyDescent="0.2">
      <c r="A578" s="2" t="s">
        <v>188</v>
      </c>
      <c r="B578" s="18">
        <v>8324666</v>
      </c>
      <c r="C578" s="18">
        <v>9989599</v>
      </c>
      <c r="D578" s="18">
        <v>6421817</v>
      </c>
      <c r="E578" s="19">
        <f t="shared" si="88"/>
        <v>64.285032862680467</v>
      </c>
    </row>
    <row r="579" spans="1:5" ht="25.5" x14ac:dyDescent="0.2">
      <c r="A579" s="2" t="s">
        <v>189</v>
      </c>
      <c r="B579" s="18">
        <v>73560</v>
      </c>
      <c r="C579" s="18">
        <v>73560</v>
      </c>
      <c r="D579" s="18">
        <v>39268</v>
      </c>
      <c r="E579" s="19">
        <f t="shared" si="88"/>
        <v>53.382272974442635</v>
      </c>
    </row>
    <row r="580" spans="1:5" x14ac:dyDescent="0.2">
      <c r="A580" s="2" t="s">
        <v>190</v>
      </c>
      <c r="B580" s="18">
        <v>9000</v>
      </c>
      <c r="C580" s="18">
        <v>9000</v>
      </c>
      <c r="D580" s="18">
        <v>4144</v>
      </c>
      <c r="E580" s="19">
        <f t="shared" si="88"/>
        <v>46.044444444444444</v>
      </c>
    </row>
    <row r="581" spans="1:5" x14ac:dyDescent="0.2">
      <c r="A581" s="2" t="s">
        <v>191</v>
      </c>
      <c r="B581" s="18">
        <v>6000</v>
      </c>
      <c r="C581" s="18">
        <v>6000</v>
      </c>
      <c r="D581" s="18">
        <v>3234</v>
      </c>
      <c r="E581" s="19">
        <f t="shared" si="88"/>
        <v>53.900000000000006</v>
      </c>
    </row>
    <row r="582" spans="1:5" x14ac:dyDescent="0.2">
      <c r="A582" s="2" t="s">
        <v>192</v>
      </c>
      <c r="B582" s="18">
        <v>288000</v>
      </c>
      <c r="C582" s="18">
        <v>288000</v>
      </c>
      <c r="D582" s="18">
        <v>238958</v>
      </c>
      <c r="E582" s="19">
        <f t="shared" si="88"/>
        <v>82.97152777777778</v>
      </c>
    </row>
    <row r="583" spans="1:5" x14ac:dyDescent="0.2">
      <c r="A583" s="2" t="s">
        <v>194</v>
      </c>
      <c r="B583" s="18">
        <v>10795747</v>
      </c>
      <c r="C583" s="18">
        <v>16522229</v>
      </c>
      <c r="D583" s="18">
        <v>15525842</v>
      </c>
      <c r="E583" s="19">
        <f t="shared" si="88"/>
        <v>93.96941538578119</v>
      </c>
    </row>
    <row r="584" spans="1:5" x14ac:dyDescent="0.2">
      <c r="A584" s="2"/>
      <c r="B584" s="18"/>
      <c r="C584" s="33"/>
      <c r="D584" s="33"/>
      <c r="E584" s="15"/>
    </row>
    <row r="585" spans="1:5" x14ac:dyDescent="0.2">
      <c r="A585" s="65" t="s">
        <v>26</v>
      </c>
      <c r="B585" s="64">
        <f>SUM(B587,B592)</f>
        <v>75232571</v>
      </c>
      <c r="C585" s="64">
        <f t="shared" ref="C585:D585" si="93">SUM(C587,C592)</f>
        <v>76703049</v>
      </c>
      <c r="D585" s="64">
        <f t="shared" si="93"/>
        <v>18877808</v>
      </c>
      <c r="E585" s="57">
        <f t="shared" si="88"/>
        <v>24.611548362308259</v>
      </c>
    </row>
    <row r="586" spans="1:5" x14ac:dyDescent="0.2">
      <c r="A586" s="40"/>
      <c r="B586" s="39"/>
      <c r="C586" s="39"/>
      <c r="D586" s="39"/>
      <c r="E586" s="15"/>
    </row>
    <row r="587" spans="1:5" s="16" customFormat="1" x14ac:dyDescent="0.2">
      <c r="A587" s="17" t="s">
        <v>359</v>
      </c>
      <c r="B587" s="1">
        <f>SUM(B588:B591)</f>
        <v>55674938</v>
      </c>
      <c r="C587" s="1">
        <f t="shared" ref="C587:D587" si="94">SUM(C588:C591)</f>
        <v>55674938</v>
      </c>
      <c r="D587" s="1">
        <f t="shared" si="94"/>
        <v>2173481</v>
      </c>
      <c r="E587" s="15">
        <f t="shared" si="88"/>
        <v>3.9038768215601789</v>
      </c>
    </row>
    <row r="588" spans="1:5" ht="25.5" x14ac:dyDescent="0.2">
      <c r="A588" s="2" t="s">
        <v>448</v>
      </c>
      <c r="B588" s="18">
        <v>39374938</v>
      </c>
      <c r="C588" s="18">
        <v>39374938</v>
      </c>
      <c r="D588" s="18">
        <v>810539</v>
      </c>
      <c r="E588" s="19">
        <f t="shared" si="88"/>
        <v>2.0585149873759803</v>
      </c>
    </row>
    <row r="589" spans="1:5" ht="25.5" x14ac:dyDescent="0.2">
      <c r="A589" s="2" t="s">
        <v>447</v>
      </c>
      <c r="B589" s="18">
        <v>3400000</v>
      </c>
      <c r="C589" s="18">
        <v>2734154</v>
      </c>
      <c r="D589" s="18">
        <v>378</v>
      </c>
      <c r="E589" s="19">
        <f t="shared" si="88"/>
        <v>1.382511738548743E-2</v>
      </c>
    </row>
    <row r="590" spans="1:5" x14ac:dyDescent="0.2">
      <c r="A590" s="2" t="s">
        <v>446</v>
      </c>
      <c r="B590" s="18">
        <v>8000000</v>
      </c>
      <c r="C590" s="18">
        <v>8000000</v>
      </c>
      <c r="D590" s="18">
        <v>0</v>
      </c>
      <c r="E590" s="19">
        <f t="shared" si="88"/>
        <v>0</v>
      </c>
    </row>
    <row r="591" spans="1:5" ht="25.5" x14ac:dyDescent="0.2">
      <c r="A591" s="2" t="s">
        <v>445</v>
      </c>
      <c r="B591" s="18">
        <v>4900000</v>
      </c>
      <c r="C591" s="18">
        <v>5565846</v>
      </c>
      <c r="D591" s="18">
        <v>1362564</v>
      </c>
      <c r="E591" s="19">
        <f t="shared" si="88"/>
        <v>24.480806691381687</v>
      </c>
    </row>
    <row r="592" spans="1:5" s="16" customFormat="1" ht="25.5" x14ac:dyDescent="0.2">
      <c r="A592" s="17" t="s">
        <v>444</v>
      </c>
      <c r="B592" s="1">
        <f>SUM(B593:B600)</f>
        <v>19557633</v>
      </c>
      <c r="C592" s="1">
        <f t="shared" ref="C592:D592" si="95">SUM(C593:C600)</f>
        <v>21028111</v>
      </c>
      <c r="D592" s="1">
        <f t="shared" si="95"/>
        <v>16704327</v>
      </c>
      <c r="E592" s="15">
        <f t="shared" si="88"/>
        <v>79.438076962785672</v>
      </c>
    </row>
    <row r="593" spans="1:5" ht="25.5" x14ac:dyDescent="0.2">
      <c r="A593" s="2" t="s">
        <v>187</v>
      </c>
      <c r="B593" s="18">
        <v>218400</v>
      </c>
      <c r="C593" s="18">
        <v>383400</v>
      </c>
      <c r="D593" s="18">
        <v>328002</v>
      </c>
      <c r="E593" s="19">
        <f t="shared" si="88"/>
        <v>85.550860719874805</v>
      </c>
    </row>
    <row r="594" spans="1:5" x14ac:dyDescent="0.2">
      <c r="A594" s="2" t="s">
        <v>188</v>
      </c>
      <c r="B594" s="18">
        <v>10600000</v>
      </c>
      <c r="C594" s="18">
        <v>10600000</v>
      </c>
      <c r="D594" s="18">
        <v>8317296</v>
      </c>
      <c r="E594" s="19">
        <f t="shared" si="88"/>
        <v>78.46505660377359</v>
      </c>
    </row>
    <row r="595" spans="1:5" ht="25.5" x14ac:dyDescent="0.2">
      <c r="A595" s="2" t="s">
        <v>189</v>
      </c>
      <c r="B595" s="18">
        <v>130548</v>
      </c>
      <c r="C595" s="18">
        <v>130548</v>
      </c>
      <c r="D595" s="18">
        <v>43874</v>
      </c>
      <c r="E595" s="19">
        <f t="shared" si="88"/>
        <v>33.607561969543767</v>
      </c>
    </row>
    <row r="596" spans="1:5" x14ac:dyDescent="0.2">
      <c r="A596" s="2" t="s">
        <v>190</v>
      </c>
      <c r="B596" s="18">
        <v>8400</v>
      </c>
      <c r="C596" s="18">
        <v>8400</v>
      </c>
      <c r="D596" s="18">
        <v>1468</v>
      </c>
      <c r="E596" s="19">
        <f t="shared" si="88"/>
        <v>17.476190476190474</v>
      </c>
    </row>
    <row r="597" spans="1:5" x14ac:dyDescent="0.2">
      <c r="A597" s="2" t="s">
        <v>191</v>
      </c>
      <c r="B597" s="18">
        <v>15000</v>
      </c>
      <c r="C597" s="18">
        <v>15000</v>
      </c>
      <c r="D597" s="18">
        <v>7052</v>
      </c>
      <c r="E597" s="19">
        <f t="shared" si="88"/>
        <v>47.013333333333335</v>
      </c>
    </row>
    <row r="598" spans="1:5" x14ac:dyDescent="0.2">
      <c r="A598" s="2" t="s">
        <v>192</v>
      </c>
      <c r="B598" s="18">
        <v>240000</v>
      </c>
      <c r="C598" s="18">
        <v>240000</v>
      </c>
      <c r="D598" s="18">
        <v>190840</v>
      </c>
      <c r="E598" s="19">
        <f t="shared" si="88"/>
        <v>79.516666666666666</v>
      </c>
    </row>
    <row r="599" spans="1:5" x14ac:dyDescent="0.2">
      <c r="A599" s="2" t="s">
        <v>194</v>
      </c>
      <c r="B599" s="18">
        <v>7345285</v>
      </c>
      <c r="C599" s="18">
        <v>8650763</v>
      </c>
      <c r="D599" s="18">
        <v>7757911</v>
      </c>
      <c r="E599" s="19">
        <f t="shared" si="88"/>
        <v>89.678921963299658</v>
      </c>
    </row>
    <row r="600" spans="1:5" x14ac:dyDescent="0.2">
      <c r="A600" s="2" t="s">
        <v>115</v>
      </c>
      <c r="B600" s="18">
        <v>1000000</v>
      </c>
      <c r="C600" s="18">
        <v>1000000</v>
      </c>
      <c r="D600" s="18">
        <v>57884</v>
      </c>
      <c r="E600" s="19">
        <f t="shared" si="88"/>
        <v>5.7884000000000002</v>
      </c>
    </row>
    <row r="601" spans="1:5" x14ac:dyDescent="0.2">
      <c r="A601" s="41"/>
      <c r="B601" s="1"/>
      <c r="C601" s="26"/>
      <c r="D601" s="26"/>
      <c r="E601" s="15"/>
    </row>
    <row r="602" spans="1:5" x14ac:dyDescent="0.2">
      <c r="A602" s="65" t="s">
        <v>27</v>
      </c>
      <c r="B602" s="66">
        <f>SUM(B604,B606,B611,B613,B616,B618,B620,B622)</f>
        <v>18905535301</v>
      </c>
      <c r="C602" s="66">
        <f t="shared" ref="C602:D602" si="96">SUM(C604,C606,C611,C613,C616,C618,C620,C622)</f>
        <v>24341773541</v>
      </c>
      <c r="D602" s="66">
        <f t="shared" si="96"/>
        <v>18958796716</v>
      </c>
      <c r="E602" s="57">
        <f t="shared" si="88"/>
        <v>77.885847898744117</v>
      </c>
    </row>
    <row r="603" spans="1:5" x14ac:dyDescent="0.2">
      <c r="A603" s="42"/>
      <c r="B603" s="5"/>
      <c r="C603" s="6"/>
      <c r="D603" s="6"/>
      <c r="E603" s="15"/>
    </row>
    <row r="604" spans="1:5" x14ac:dyDescent="0.2">
      <c r="A604" s="43" t="s">
        <v>15</v>
      </c>
      <c r="B604" s="44">
        <f>SUM(B605)</f>
        <v>12389786541</v>
      </c>
      <c r="C604" s="44">
        <f t="shared" ref="C604:D604" si="97">SUM(C605)</f>
        <v>16589786541</v>
      </c>
      <c r="D604" s="44">
        <f t="shared" si="97"/>
        <v>13933373913</v>
      </c>
      <c r="E604" s="15">
        <f t="shared" si="88"/>
        <v>83.987662400387492</v>
      </c>
    </row>
    <row r="605" spans="1:5" x14ac:dyDescent="0.2">
      <c r="A605" s="45" t="s">
        <v>28</v>
      </c>
      <c r="B605" s="46">
        <v>12389786541</v>
      </c>
      <c r="C605" s="46">
        <v>16589786541</v>
      </c>
      <c r="D605" s="46">
        <v>13933373913</v>
      </c>
      <c r="E605" s="19">
        <f t="shared" si="88"/>
        <v>83.987662400387492</v>
      </c>
    </row>
    <row r="606" spans="1:5" x14ac:dyDescent="0.2">
      <c r="A606" s="47" t="s">
        <v>18</v>
      </c>
      <c r="B606" s="44">
        <f>SUM(B607:B610)</f>
        <v>4541517000</v>
      </c>
      <c r="C606" s="44">
        <f t="shared" ref="C606:D606" si="98">SUM(C607:C610)</f>
        <v>5141517000</v>
      </c>
      <c r="D606" s="44">
        <f t="shared" si="98"/>
        <v>4072112624</v>
      </c>
      <c r="E606" s="15">
        <f t="shared" si="88"/>
        <v>79.200606046814599</v>
      </c>
    </row>
    <row r="607" spans="1:5" ht="25.5" x14ac:dyDescent="0.2">
      <c r="A607" s="45" t="s">
        <v>29</v>
      </c>
      <c r="B607" s="46">
        <v>150000000</v>
      </c>
      <c r="C607" s="46">
        <v>150000000</v>
      </c>
      <c r="D607" s="46">
        <v>4958225</v>
      </c>
      <c r="E607" s="19">
        <f t="shared" si="88"/>
        <v>3.3054833333333331</v>
      </c>
    </row>
    <row r="608" spans="1:5" ht="25.5" x14ac:dyDescent="0.2">
      <c r="A608" s="45" t="s">
        <v>30</v>
      </c>
      <c r="B608" s="46">
        <v>50000000</v>
      </c>
      <c r="C608" s="46">
        <v>50000000</v>
      </c>
      <c r="D608" s="46">
        <v>0</v>
      </c>
      <c r="E608" s="19">
        <f t="shared" si="88"/>
        <v>0</v>
      </c>
    </row>
    <row r="609" spans="1:8" x14ac:dyDescent="0.2">
      <c r="A609" s="45" t="s">
        <v>31</v>
      </c>
      <c r="B609" s="46">
        <v>4181517000</v>
      </c>
      <c r="C609" s="46">
        <v>4781517000</v>
      </c>
      <c r="D609" s="46">
        <v>3967027858</v>
      </c>
      <c r="E609" s="19">
        <f t="shared" si="88"/>
        <v>82.965884216243495</v>
      </c>
    </row>
    <row r="610" spans="1:8" x14ac:dyDescent="0.2">
      <c r="A610" s="45" t="s">
        <v>32</v>
      </c>
      <c r="B610" s="46">
        <v>160000000</v>
      </c>
      <c r="C610" s="46">
        <v>160000000</v>
      </c>
      <c r="D610" s="46">
        <v>100126541</v>
      </c>
      <c r="E610" s="19">
        <f t="shared" si="88"/>
        <v>62.579088125000006</v>
      </c>
    </row>
    <row r="611" spans="1:8" x14ac:dyDescent="0.2">
      <c r="A611" s="47" t="s">
        <v>24</v>
      </c>
      <c r="B611" s="44">
        <f>SUM(B612)</f>
        <v>15000000</v>
      </c>
      <c r="C611" s="44">
        <f t="shared" ref="C611:D611" si="99">SUM(C612)</f>
        <v>15000000</v>
      </c>
      <c r="D611" s="44">
        <f t="shared" si="99"/>
        <v>3197837</v>
      </c>
      <c r="E611" s="15">
        <f t="shared" si="88"/>
        <v>21.318913333333334</v>
      </c>
      <c r="F611" s="20"/>
      <c r="G611" s="20"/>
      <c r="H611" s="20"/>
    </row>
    <row r="612" spans="1:8" ht="25.5" x14ac:dyDescent="0.2">
      <c r="A612" s="45" t="s">
        <v>33</v>
      </c>
      <c r="B612" s="46">
        <v>15000000</v>
      </c>
      <c r="C612" s="46">
        <v>15000000</v>
      </c>
      <c r="D612" s="46">
        <v>3197837</v>
      </c>
      <c r="E612" s="19">
        <f t="shared" si="88"/>
        <v>21.318913333333334</v>
      </c>
    </row>
    <row r="613" spans="1:8" x14ac:dyDescent="0.2">
      <c r="A613" s="47" t="s">
        <v>19</v>
      </c>
      <c r="B613" s="44">
        <f>SUM(B614:B615)</f>
        <v>1246000000</v>
      </c>
      <c r="C613" s="44">
        <f t="shared" ref="C613:D613" si="100">SUM(C614:C615)</f>
        <v>1246000000</v>
      </c>
      <c r="D613" s="44">
        <f t="shared" si="100"/>
        <v>168000000</v>
      </c>
      <c r="E613" s="15">
        <f t="shared" si="88"/>
        <v>13.48314606741573</v>
      </c>
      <c r="F613" s="20"/>
      <c r="G613" s="20"/>
      <c r="H613" s="20"/>
    </row>
    <row r="614" spans="1:8" ht="13.5" customHeight="1" x14ac:dyDescent="0.2">
      <c r="A614" s="45" t="s">
        <v>34</v>
      </c>
      <c r="B614" s="46">
        <v>300000000</v>
      </c>
      <c r="C614" s="46">
        <v>300000000</v>
      </c>
      <c r="D614" s="46">
        <v>168000000</v>
      </c>
      <c r="E614" s="15">
        <f t="shared" si="88"/>
        <v>56.000000000000007</v>
      </c>
    </row>
    <row r="615" spans="1:8" x14ac:dyDescent="0.2">
      <c r="A615" s="45" t="s">
        <v>35</v>
      </c>
      <c r="B615" s="46">
        <v>946000000</v>
      </c>
      <c r="C615" s="46">
        <v>946000000</v>
      </c>
      <c r="D615" s="46">
        <v>0</v>
      </c>
      <c r="E615" s="15">
        <f t="shared" si="88"/>
        <v>0</v>
      </c>
      <c r="F615" s="20"/>
      <c r="G615" s="20"/>
      <c r="H615" s="20"/>
    </row>
    <row r="616" spans="1:8" x14ac:dyDescent="0.2">
      <c r="A616" s="47" t="s">
        <v>16</v>
      </c>
      <c r="B616" s="44">
        <f>SUM(B617)</f>
        <v>347000000</v>
      </c>
      <c r="C616" s="44">
        <f>SUM(C617)</f>
        <v>278000000</v>
      </c>
      <c r="D616" s="44"/>
      <c r="E616" s="15">
        <f t="shared" si="88"/>
        <v>0</v>
      </c>
      <c r="F616" s="20"/>
      <c r="G616" s="20"/>
      <c r="H616" s="20"/>
    </row>
    <row r="617" spans="1:8" ht="25.5" x14ac:dyDescent="0.2">
      <c r="A617" s="45" t="s">
        <v>36</v>
      </c>
      <c r="B617" s="46">
        <v>347000000</v>
      </c>
      <c r="C617" s="46">
        <v>278000000</v>
      </c>
      <c r="D617" s="46">
        <v>0</v>
      </c>
      <c r="E617" s="15">
        <f t="shared" si="88"/>
        <v>0</v>
      </c>
      <c r="F617" s="20"/>
      <c r="G617" s="20"/>
      <c r="H617" s="20"/>
    </row>
    <row r="618" spans="1:8" x14ac:dyDescent="0.2">
      <c r="A618" s="47" t="s">
        <v>12</v>
      </c>
      <c r="B618" s="44">
        <f>SUM(B619)</f>
        <v>191261760</v>
      </c>
      <c r="C618" s="44">
        <f t="shared" ref="C618:D618" si="101">SUM(C619)</f>
        <v>861400000</v>
      </c>
      <c r="D618" s="44">
        <f t="shared" si="101"/>
        <v>776755344</v>
      </c>
      <c r="E618" s="15">
        <f t="shared" ref="E618:E628" si="102">SUM(D618)/C618*100</f>
        <v>90.173594613420022</v>
      </c>
      <c r="F618" s="20"/>
      <c r="G618" s="20"/>
      <c r="H618" s="20"/>
    </row>
    <row r="619" spans="1:8" x14ac:dyDescent="0.2">
      <c r="A619" s="45" t="s">
        <v>37</v>
      </c>
      <c r="B619" s="46">
        <v>191261760</v>
      </c>
      <c r="C619" s="46">
        <v>861400000</v>
      </c>
      <c r="D619" s="46">
        <v>776755344</v>
      </c>
      <c r="E619" s="19">
        <f t="shared" si="102"/>
        <v>90.173594613420022</v>
      </c>
    </row>
    <row r="620" spans="1:8" x14ac:dyDescent="0.2">
      <c r="A620" s="47" t="s">
        <v>10</v>
      </c>
      <c r="B620" s="44">
        <f>SUM(B621)</f>
        <v>13170000</v>
      </c>
      <c r="C620" s="44">
        <f t="shared" ref="C620:D620" si="103">SUM(C621)</f>
        <v>13170000</v>
      </c>
      <c r="D620" s="44">
        <f t="shared" si="103"/>
        <v>5356998</v>
      </c>
      <c r="E620" s="15">
        <f t="shared" si="102"/>
        <v>40.675763097949883</v>
      </c>
      <c r="F620" s="20"/>
      <c r="G620" s="20"/>
      <c r="H620" s="20"/>
    </row>
    <row r="621" spans="1:8" ht="25.5" x14ac:dyDescent="0.2">
      <c r="A621" s="45" t="s">
        <v>38</v>
      </c>
      <c r="B621" s="46">
        <v>13170000</v>
      </c>
      <c r="C621" s="46">
        <v>13170000</v>
      </c>
      <c r="D621" s="46">
        <v>5356998</v>
      </c>
      <c r="E621" s="19">
        <f t="shared" si="102"/>
        <v>40.675763097949883</v>
      </c>
      <c r="F621" s="20"/>
      <c r="G621" s="20"/>
      <c r="H621" s="29"/>
    </row>
    <row r="622" spans="1:8" x14ac:dyDescent="0.2">
      <c r="A622" s="47" t="s">
        <v>22</v>
      </c>
      <c r="B622" s="44">
        <f>SUM(B623:B626)</f>
        <v>161800000</v>
      </c>
      <c r="C622" s="44">
        <f t="shared" ref="C622:D622" si="104">SUM(C623:C626)</f>
        <v>196900000</v>
      </c>
      <c r="D622" s="44">
        <f t="shared" si="104"/>
        <v>0</v>
      </c>
      <c r="E622" s="15">
        <f t="shared" si="102"/>
        <v>0</v>
      </c>
      <c r="F622" s="20"/>
      <c r="G622" s="20"/>
      <c r="H622" s="20"/>
    </row>
    <row r="623" spans="1:8" x14ac:dyDescent="0.2">
      <c r="A623" s="45" t="s">
        <v>39</v>
      </c>
      <c r="B623" s="46">
        <v>130000000</v>
      </c>
      <c r="C623" s="46">
        <v>130000000</v>
      </c>
      <c r="D623" s="48">
        <v>0</v>
      </c>
      <c r="E623" s="15">
        <f t="shared" si="102"/>
        <v>0</v>
      </c>
    </row>
    <row r="624" spans="1:8" x14ac:dyDescent="0.2">
      <c r="A624" s="45" t="s">
        <v>40</v>
      </c>
      <c r="B624" s="46">
        <v>27000000</v>
      </c>
      <c r="C624" s="46">
        <v>27000000</v>
      </c>
      <c r="D624" s="48">
        <v>0</v>
      </c>
      <c r="E624" s="15">
        <f t="shared" si="102"/>
        <v>0</v>
      </c>
      <c r="F624" s="20"/>
      <c r="G624" s="20"/>
      <c r="H624" s="49"/>
    </row>
    <row r="625" spans="1:8" ht="25.5" x14ac:dyDescent="0.2">
      <c r="A625" s="45" t="s">
        <v>41</v>
      </c>
      <c r="B625" s="46">
        <v>3900000</v>
      </c>
      <c r="C625" s="46">
        <v>39000000</v>
      </c>
      <c r="D625" s="48">
        <v>0</v>
      </c>
      <c r="E625" s="15">
        <f t="shared" si="102"/>
        <v>0</v>
      </c>
    </row>
    <row r="626" spans="1:8" x14ac:dyDescent="0.2">
      <c r="A626" s="45" t="s">
        <v>42</v>
      </c>
      <c r="B626" s="46">
        <v>900000</v>
      </c>
      <c r="C626" s="46">
        <v>900000</v>
      </c>
      <c r="D626" s="48">
        <v>0</v>
      </c>
      <c r="E626" s="15">
        <f t="shared" si="102"/>
        <v>0</v>
      </c>
      <c r="F626" s="20"/>
      <c r="G626" s="20"/>
      <c r="H626" s="29"/>
    </row>
    <row r="627" spans="1:8" x14ac:dyDescent="0.2">
      <c r="A627" s="50"/>
      <c r="B627" s="33"/>
      <c r="C627" s="33"/>
      <c r="D627" s="33"/>
      <c r="E627" s="15"/>
    </row>
    <row r="628" spans="1:8" x14ac:dyDescent="0.2">
      <c r="A628" s="67" t="s">
        <v>43</v>
      </c>
      <c r="B628" s="66">
        <f>SUM(B602,B585,B567,B539,B493,B432,B387,B328,B272,B166,B7)</f>
        <v>852115239075</v>
      </c>
      <c r="C628" s="66">
        <f t="shared" ref="C628:D628" si="105">SUM(C602,C585,C567,C539,C493,C432,C387,C328,C272,C166,C7)</f>
        <v>882782071770</v>
      </c>
      <c r="D628" s="66">
        <f t="shared" si="105"/>
        <v>821581871955</v>
      </c>
      <c r="E628" s="57">
        <f t="shared" si="102"/>
        <v>93.067349035272983</v>
      </c>
      <c r="G628" s="68"/>
      <c r="H628" s="51"/>
    </row>
    <row r="629" spans="1:8" x14ac:dyDescent="0.2">
      <c r="B629" s="52"/>
    </row>
    <row r="630" spans="1:8" x14ac:dyDescent="0.2">
      <c r="B630" s="52"/>
    </row>
    <row r="631" spans="1:8" x14ac:dyDescent="0.2">
      <c r="H631" s="22"/>
    </row>
    <row r="632" spans="1:8" x14ac:dyDescent="0.2">
      <c r="H632" s="22"/>
    </row>
  </sheetData>
  <mergeCells count="5">
    <mergeCell ref="A2:A4"/>
    <mergeCell ref="B2:B4"/>
    <mergeCell ref="C2:C4"/>
    <mergeCell ref="D2:D4"/>
    <mergeCell ref="E2:E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Valente Chaves</dc:creator>
  <cp:lastModifiedBy>Patricia Silva de Oliveira</cp:lastModifiedBy>
  <dcterms:created xsi:type="dcterms:W3CDTF">2015-10-23T13:49:28Z</dcterms:created>
  <dcterms:modified xsi:type="dcterms:W3CDTF">2017-05-23T13:56:34Z</dcterms:modified>
</cp:coreProperties>
</file>